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קבצים מונגשים  לאתר\"/>
    </mc:Choice>
  </mc:AlternateContent>
  <bookViews>
    <workbookView xWindow="705" yWindow="705" windowWidth="25365" windowHeight="14880"/>
  </bookViews>
  <sheets>
    <sheet name="2020" sheetId="1" r:id="rId1"/>
    <sheet name="D-NHUL" sheetId="2" state="hidden" r:id="rId2"/>
    <sheet name="prsom" sheetId="3" state="hidden" r:id="rId3"/>
  </sheets>
  <definedNames>
    <definedName name="_cod1">'D-NHUL'!$D:$D</definedName>
    <definedName name="_cod10">'D-NHUL'!$AW:$AW</definedName>
    <definedName name="_cod11">'D-NHUL'!$BB:$BB</definedName>
    <definedName name="_cod12">'D-NHUL'!$BG:$BG</definedName>
    <definedName name="_cod2">'D-NHUL'!$I:$I</definedName>
    <definedName name="_cod3">'D-NHUL'!$N:$N</definedName>
    <definedName name="_cod4">'D-NHUL'!$S:$S</definedName>
    <definedName name="_cod5">'D-NHUL'!$X:$X</definedName>
    <definedName name="_cod6">'D-NHUL'!$AC:$AC</definedName>
    <definedName name="_cod7">'D-NHUL'!$AH:$AH</definedName>
    <definedName name="_cod8">'D-NHUL'!$AM:$AM</definedName>
    <definedName name="_cod9">'D-NHUL'!$AR:$AR</definedName>
    <definedName name="_guf1">'D-NHUL'!$E:$E</definedName>
    <definedName name="_guf10">'D-NHUL'!$AX:$AX</definedName>
    <definedName name="_guf11">'D-NHUL'!$BC:$BC</definedName>
    <definedName name="_guf12">'D-NHUL'!$BH:$BH</definedName>
    <definedName name="_guf2">'D-NHUL'!$J:$J</definedName>
    <definedName name="_guf3">'D-NHUL'!$O:$O</definedName>
    <definedName name="_guf4">'D-NHUL'!$T:$T</definedName>
    <definedName name="_guf5">'D-NHUL'!$Y:$Y</definedName>
    <definedName name="_guf6">'D-NHUL'!$AD:$AD</definedName>
    <definedName name="_guf7">'D-NHUL'!$AI:$AI</definedName>
    <definedName name="_guf8">'D-NHUL'!$AN:$AN</definedName>
    <definedName name="_guf9">'D-NHUL'!$AS:$AS</definedName>
    <definedName name="_hsk1">prsom!$B:$B</definedName>
    <definedName name="_hsk10">prsom!$BM:$BM</definedName>
    <definedName name="_hsk11">prsom!$BT:$BT</definedName>
    <definedName name="_hsk12">prsom!$CA:$CA</definedName>
    <definedName name="_hsk2">prsom!$I:$I</definedName>
    <definedName name="_hsk3">prsom!$P:$P</definedName>
    <definedName name="_hsk4">prsom!$W:$W</definedName>
    <definedName name="_hsk5">prsom!$AD:$AD</definedName>
    <definedName name="_hsk6">prsom!$AK:$AK</definedName>
    <definedName name="_hsk7">prsom!$AR:$AR</definedName>
    <definedName name="_hsk8">prsom!$AY:$AY</definedName>
    <definedName name="_hsk9">prsom!$BF:$BF</definedName>
    <definedName name="_mdd1">prsom!$D:$D</definedName>
    <definedName name="_mdd10">prsom!$BO:$BO</definedName>
    <definedName name="_mdd11">prsom!$BV:$BV</definedName>
    <definedName name="_mdd12">prsom!$CC:$CC</definedName>
    <definedName name="_mdd2">prsom!$K:$K</definedName>
    <definedName name="_mdd3">prsom!$R:$R</definedName>
    <definedName name="_mdd4">prsom!$Y:$Y</definedName>
    <definedName name="_mdd5">prsom!$AF:$AF</definedName>
    <definedName name="_mdd6">prsom!$AM:$AM</definedName>
    <definedName name="_mdd7">prsom!$AT:$AT</definedName>
    <definedName name="_mdd8">prsom!$BA:$BA</definedName>
    <definedName name="_mdd9">prsom!$BH:$BH</definedName>
    <definedName name="_nhl1">'D-NHUL'!$B:$B</definedName>
    <definedName name="_nhl10">'D-NHUL'!$AU:$AU</definedName>
    <definedName name="_nhl11">'D-NHUL'!$AZ:$AZ</definedName>
    <definedName name="_nhl12">'D-NHUL'!$BE:$BE</definedName>
    <definedName name="_nhl2">'D-NHUL'!$G:$G</definedName>
    <definedName name="_nhl3">'D-NHUL'!$L:$L</definedName>
    <definedName name="_nhl4">'D-NHUL'!$Q:$Q</definedName>
    <definedName name="_nhl5">'D-NHUL'!$V:$V</definedName>
    <definedName name="_nhl6">'D-NHUL'!$AA:$AA</definedName>
    <definedName name="_nhl7">'D-NHUL'!$AF:$AF</definedName>
    <definedName name="_nhl8">'D-NHUL'!$AK:$AK</definedName>
    <definedName name="_nhl9">'D-NHUL'!$AP:$AP</definedName>
    <definedName name="_prs1">prsom!$B$5</definedName>
    <definedName name="_prs10">prsom!$BM$5</definedName>
    <definedName name="_prs11">prsom!$BT$5</definedName>
    <definedName name="_prs12">prsom!$CA$5</definedName>
    <definedName name="_prs2">prsom!$I$5</definedName>
    <definedName name="_prs3">prsom!$P$5</definedName>
    <definedName name="_prs4">prsom!$W$5</definedName>
    <definedName name="_prs5">prsom!$AD$5</definedName>
    <definedName name="_prs6">prsom!$AK$5</definedName>
    <definedName name="_prs7">prsom!$AR$5</definedName>
    <definedName name="_prs8">prsom!$AY$5</definedName>
    <definedName name="_prs9">prsom!$BF$5</definedName>
    <definedName name="code1">prsom!$F:$F</definedName>
    <definedName name="code10">prsom!$BQ:$BQ</definedName>
    <definedName name="code11">prsom!$BX:$BX</definedName>
    <definedName name="code12">prsom!$CE:$CE</definedName>
    <definedName name="code2">prsom!$M:$M</definedName>
    <definedName name="code3">prsom!$T:$T</definedName>
    <definedName name="code4">prsom!$AA:$AA</definedName>
    <definedName name="code5">prsom!$AH:$AH</definedName>
    <definedName name="code6">prsom!$AO:$AO</definedName>
    <definedName name="code7">prsom!$AV:$AV</definedName>
    <definedName name="code8">prsom!$BC:$BC</definedName>
    <definedName name="code9">prsom!$BJ:$BJ</definedName>
    <definedName name="dnhl">'2020'!$BH$2</definedName>
    <definedName name="dnhl_mizt">'2020'!$BU$2</definedName>
    <definedName name="gufm1">prsom!$G:$G</definedName>
    <definedName name="gufm10">prsom!$BR:$BR</definedName>
    <definedName name="gufm11">prsom!$BY:$BY</definedName>
    <definedName name="gufm12">prsom!$CF:$CF</definedName>
    <definedName name="gufm2">prsom!$N:$N</definedName>
    <definedName name="gufm3">prsom!$U:$U</definedName>
    <definedName name="gufm4">prsom!$AB:$AB</definedName>
    <definedName name="gufm5">prsom!$AI:$AI</definedName>
    <definedName name="gufm6">prsom!$AP:$AP</definedName>
    <definedName name="gufm7">prsom!$AW:$AW</definedName>
    <definedName name="gufm8">prsom!$BD:$BD</definedName>
    <definedName name="gufm9">prsom!$BK:$BK</definedName>
    <definedName name="kod">'2020'!$B:$B</definedName>
    <definedName name="nhul1">'D-NHUL'!$B$5</definedName>
    <definedName name="nhul10">'D-NHUL'!$AU$5</definedName>
    <definedName name="nhul11">'D-NHUL'!$AZ$5</definedName>
    <definedName name="nhul12">'D-NHUL'!$BE$5</definedName>
    <definedName name="nhul2">'D-NHUL'!$G$5</definedName>
    <definedName name="nhul3">'D-NHUL'!$L$5</definedName>
    <definedName name="nhul4">'D-NHUL'!$Q$5</definedName>
    <definedName name="nhul5">'D-NHUL'!$V$5</definedName>
    <definedName name="nhul6">'D-NHUL'!$AA$5</definedName>
    <definedName name="nhul7">'D-NHUL'!$AF$5</definedName>
    <definedName name="nhul8">'D-NHUL'!$AK$5</definedName>
    <definedName name="nhul9">'D-NHUL'!$AP$5</definedName>
    <definedName name="nominali">'2020'!$H$2</definedName>
    <definedName name="nominali_avg">'2020'!$CH$2</definedName>
    <definedName name="nominali_mizt">'2020'!$V$2</definedName>
    <definedName name="prs12_old">prsom!$B$5</definedName>
    <definedName name="prsneto">prsom!$C$5</definedName>
    <definedName name="real">'2020'!$AH$2</definedName>
    <definedName name="real_avg">'2020'!$CU$2</definedName>
    <definedName name="real_mizt">'2020'!$AU$2</definedName>
    <definedName name="shovi">'2020'!$DI$2</definedName>
    <definedName name="sum">'2020'!$DG:$DG</definedName>
    <definedName name="_xlnm.Print_Area" localSheetId="2">prsom!$E$5:$F$5</definedName>
    <definedName name="_xlnm.Print_Titles" localSheetId="0">'2020'!$A:$B,'2020'!$2:$5</definedName>
    <definedName name="year">'2020'!$A$2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G4" i="1" l="1"/>
  <c r="AG6" i="1"/>
  <c r="AG7" i="1" l="1"/>
  <c r="CB5" i="3"/>
  <c r="BU5" i="3"/>
  <c r="BN5" i="3"/>
  <c r="BG5" i="3"/>
  <c r="AZ5" i="3"/>
  <c r="AS5" i="3"/>
  <c r="AL5" i="3"/>
  <c r="AE5" i="3"/>
  <c r="X5" i="3"/>
  <c r="Q5" i="3"/>
  <c r="J5" i="3"/>
  <c r="M5" i="3"/>
  <c r="T5" i="3" s="1"/>
  <c r="AA5" i="3" s="1"/>
  <c r="AH5" i="3" s="1"/>
  <c r="AO5" i="3" s="1"/>
  <c r="AV5" i="3" s="1"/>
  <c r="BC5" i="3" s="1"/>
  <c r="BJ5" i="3" s="1"/>
  <c r="BQ5" i="3" s="1"/>
  <c r="BX5" i="3" s="1"/>
  <c r="CE5" i="3" s="1"/>
  <c r="L5" i="3"/>
  <c r="S5" i="3"/>
  <c r="Z5" i="3" s="1"/>
  <c r="AG5" i="3" s="1"/>
  <c r="AN5" i="3" s="1"/>
  <c r="AU5" i="3" s="1"/>
  <c r="BB5" i="3" s="1"/>
  <c r="BI5" i="3" s="1"/>
  <c r="BP5" i="3" s="1"/>
  <c r="BW5" i="3" s="1"/>
  <c r="CD5" i="3" s="1"/>
  <c r="K5" i="3"/>
  <c r="R5" i="3" s="1"/>
  <c r="Y5" i="3" s="1"/>
  <c r="AF5" i="3" s="1"/>
  <c r="AM5" i="3" s="1"/>
  <c r="AT5" i="3" s="1"/>
  <c r="BA5" i="3" s="1"/>
  <c r="BH5" i="3" s="1"/>
  <c r="BO5" i="3" s="1"/>
  <c r="BV5" i="3" s="1"/>
  <c r="CC5" i="3" s="1"/>
  <c r="M4" i="3"/>
  <c r="T4" i="3" s="1"/>
  <c r="AA4" i="3" s="1"/>
  <c r="AH4" i="3" s="1"/>
  <c r="AO4" i="3" s="1"/>
  <c r="AV4" i="3" s="1"/>
  <c r="BC4" i="3" s="1"/>
  <c r="BJ4" i="3" s="1"/>
  <c r="BQ4" i="3" s="1"/>
  <c r="BX4" i="3" s="1"/>
  <c r="CE4" i="3" s="1"/>
  <c r="CA4" i="3"/>
  <c r="BT4" i="3"/>
  <c r="BM4" i="3"/>
  <c r="BF4" i="3"/>
  <c r="AY4" i="3"/>
  <c r="AR4" i="3"/>
  <c r="AK4" i="3"/>
  <c r="AD4" i="3"/>
  <c r="W4" i="3"/>
  <c r="P4" i="3"/>
  <c r="I4" i="3"/>
  <c r="B4" i="3"/>
  <c r="BE4" i="2"/>
  <c r="AZ4" i="2"/>
  <c r="AU4" i="2"/>
  <c r="AP4" i="2"/>
  <c r="AK4" i="2"/>
  <c r="AF4" i="2"/>
  <c r="AA4" i="2"/>
  <c r="V4" i="2"/>
  <c r="Q4" i="2"/>
  <c r="L4" i="2"/>
  <c r="G4" i="2"/>
  <c r="B4" i="2"/>
  <c r="CA5" i="3"/>
  <c r="BT5" i="3"/>
  <c r="BM5" i="3"/>
  <c r="BF5" i="3"/>
  <c r="AY5" i="3"/>
  <c r="AR5" i="3"/>
  <c r="AK5" i="3"/>
  <c r="AD5" i="3"/>
  <c r="W5" i="3"/>
  <c r="P5" i="3"/>
  <c r="I5" i="3"/>
</calcChain>
</file>

<file path=xl/sharedStrings.xml><?xml version="1.0" encoding="utf-8"?>
<sst xmlns="http://schemas.openxmlformats.org/spreadsheetml/2006/main" count="371" uniqueCount="132">
  <si>
    <t>year</t>
  </si>
  <si>
    <t>12_old</t>
  </si>
  <si>
    <t>שווי קופות</t>
  </si>
  <si>
    <t>עלית מדד סטטיסטי</t>
  </si>
  <si>
    <t>שם הקופה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</si>
  <si>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</si>
  <si>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</si>
  <si>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</si>
  <si>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</si>
  <si>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</si>
  <si>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</si>
  <si>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</si>
  <si>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</si>
  <si>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</si>
  <si>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</si>
  <si>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</si>
  <si>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</si>
  <si>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דצמבר ש"ק</t>
  </si>
  <si>
    <t>nhl1</t>
  </si>
  <si>
    <t>cod1</t>
  </si>
  <si>
    <t>nhl2</t>
  </si>
  <si>
    <t>cod2</t>
  </si>
  <si>
    <t>nhl3</t>
  </si>
  <si>
    <t>cod3</t>
  </si>
  <si>
    <t>nhl4</t>
  </si>
  <si>
    <t>cod4</t>
  </si>
  <si>
    <t>nhl5</t>
  </si>
  <si>
    <t>cod5</t>
  </si>
  <si>
    <t>nhl6</t>
  </si>
  <si>
    <t>cod6</t>
  </si>
  <si>
    <t>nhl7</t>
  </si>
  <si>
    <t>cod7</t>
  </si>
  <si>
    <t>nhl8</t>
  </si>
  <si>
    <t>cod8</t>
  </si>
  <si>
    <t>nhl9</t>
  </si>
  <si>
    <t>cod9</t>
  </si>
  <si>
    <t>nhl10</t>
  </si>
  <si>
    <t>cod10</t>
  </si>
  <si>
    <t>nhl11</t>
  </si>
  <si>
    <t>cod11</t>
  </si>
  <si>
    <t>nhl12</t>
  </si>
  <si>
    <t>cod12</t>
  </si>
  <si>
    <t>דנ"ח שנגבו מעמיתים</t>
  </si>
  <si>
    <t>שם</t>
  </si>
  <si>
    <t>hsk1</t>
  </si>
  <si>
    <t>mdd1</t>
  </si>
  <si>
    <t>code1</t>
  </si>
  <si>
    <t>hsk2</t>
  </si>
  <si>
    <t>mdd2</t>
  </si>
  <si>
    <t>code2</t>
  </si>
  <si>
    <t>hsk3</t>
  </si>
  <si>
    <t>mdd3</t>
  </si>
  <si>
    <t>code3</t>
  </si>
  <si>
    <t>hsk4</t>
  </si>
  <si>
    <t>mdd4</t>
  </si>
  <si>
    <t>code4</t>
  </si>
  <si>
    <t>hsk5</t>
  </si>
  <si>
    <t>mdd5</t>
  </si>
  <si>
    <t>code5</t>
  </si>
  <si>
    <t>hsk6</t>
  </si>
  <si>
    <t>mdd6</t>
  </si>
  <si>
    <t>code6</t>
  </si>
  <si>
    <t>hsk7</t>
  </si>
  <si>
    <t>mdd7</t>
  </si>
  <si>
    <t>code7</t>
  </si>
  <si>
    <t>hsk8</t>
  </si>
  <si>
    <t>mdd8</t>
  </si>
  <si>
    <t>code8</t>
  </si>
  <si>
    <t>hsk9</t>
  </si>
  <si>
    <t>mdd9</t>
  </si>
  <si>
    <t>code9</t>
  </si>
  <si>
    <t>hsk10</t>
  </si>
  <si>
    <t>mdd10</t>
  </si>
  <si>
    <t>code10</t>
  </si>
  <si>
    <t>hsk11</t>
  </si>
  <si>
    <t>mdd11</t>
  </si>
  <si>
    <t>code11</t>
  </si>
  <si>
    <t>hsk12</t>
  </si>
  <si>
    <t>mdd12</t>
  </si>
  <si>
    <t>code12</t>
  </si>
  <si>
    <t>מדד קופה</t>
  </si>
  <si>
    <t>שם קופה</t>
  </si>
  <si>
    <r>
      <t xml:space="preserve">תשואה </t>
    </r>
    <r>
      <rPr>
        <b/>
        <sz val="12"/>
        <color indexed="19"/>
        <rFont val="Arial"/>
        <family val="2"/>
        <charset val="177"/>
      </rPr>
      <t xml:space="preserve">נומינלית ברוטו </t>
    </r>
    <r>
      <rPr>
        <b/>
        <u/>
        <sz val="12"/>
        <color indexed="19"/>
        <rFont val="Arial"/>
        <family val="2"/>
        <charset val="177"/>
      </rPr>
      <t>חודשית</t>
    </r>
    <r>
      <rPr>
        <b/>
        <sz val="12"/>
        <color indexed="19"/>
        <rFont val="Arial"/>
        <family val="2"/>
        <charset val="177"/>
      </rPr>
      <t xml:space="preserve"> </t>
    </r>
    <r>
      <rPr>
        <sz val="12"/>
        <color indexed="19"/>
        <rFont val="Arial"/>
        <family val="2"/>
        <charset val="177"/>
      </rPr>
      <t>באחוזים</t>
    </r>
  </si>
  <si>
    <r>
      <t xml:space="preserve">תשואה </t>
    </r>
    <r>
      <rPr>
        <b/>
        <sz val="12"/>
        <color indexed="57"/>
        <rFont val="Arial"/>
        <family val="2"/>
        <charset val="177"/>
      </rPr>
      <t xml:space="preserve">ריאלית  ברוטו </t>
    </r>
    <r>
      <rPr>
        <b/>
        <u/>
        <sz val="12"/>
        <color indexed="57"/>
        <rFont val="Arial"/>
        <family val="2"/>
        <charset val="177"/>
      </rPr>
      <t>חודשית</t>
    </r>
  </si>
  <si>
    <r>
      <t xml:space="preserve">תשואה </t>
    </r>
    <r>
      <rPr>
        <b/>
        <sz val="12"/>
        <color indexed="14"/>
        <rFont val="Arial"/>
        <family val="2"/>
        <charset val="177"/>
      </rPr>
      <t xml:space="preserve">ריאלית  ברוטו </t>
    </r>
    <r>
      <rPr>
        <b/>
        <u/>
        <sz val="12"/>
        <color indexed="14"/>
        <rFont val="Arial"/>
        <family val="2"/>
        <charset val="177"/>
      </rPr>
      <t xml:space="preserve">מצטברת </t>
    </r>
    <r>
      <rPr>
        <sz val="12"/>
        <color indexed="14"/>
        <rFont val="Arial"/>
        <family val="2"/>
        <charset val="177"/>
      </rPr>
      <t>שנתית</t>
    </r>
  </si>
  <si>
    <r>
      <t>שיעור דמי ניהול</t>
    </r>
    <r>
      <rPr>
        <sz val="12"/>
        <color indexed="53"/>
        <rFont val="Arial"/>
        <family val="2"/>
        <charset val="177"/>
      </rPr>
      <t xml:space="preserve"> מהנכסים - </t>
    </r>
    <r>
      <rPr>
        <b/>
        <u/>
        <sz val="12"/>
        <color indexed="53"/>
        <rFont val="Arial"/>
        <family val="2"/>
        <charset val="177"/>
      </rPr>
      <t>חודשי</t>
    </r>
    <r>
      <rPr>
        <sz val="12"/>
        <color indexed="53"/>
        <rFont val="Arial"/>
        <family val="2"/>
        <charset val="177"/>
      </rPr>
      <t xml:space="preserve"> באחוזים</t>
    </r>
  </si>
  <si>
    <r>
      <t>שיעור דמי ניהול</t>
    </r>
    <r>
      <rPr>
        <sz val="12"/>
        <color indexed="50"/>
        <rFont val="Arial"/>
        <family val="2"/>
        <charset val="177"/>
      </rPr>
      <t xml:space="preserve"> מהנכסים - </t>
    </r>
    <r>
      <rPr>
        <b/>
        <u/>
        <sz val="12"/>
        <color indexed="50"/>
        <rFont val="Arial"/>
        <family val="2"/>
        <charset val="177"/>
      </rPr>
      <t>מצטבר</t>
    </r>
    <r>
      <rPr>
        <sz val="12"/>
        <color indexed="50"/>
        <rFont val="Arial"/>
        <family val="2"/>
        <charset val="177"/>
      </rPr>
      <t xml:space="preserve"> באחוזים</t>
    </r>
  </si>
  <si>
    <r>
      <t xml:space="preserve">תשואה </t>
    </r>
    <r>
      <rPr>
        <b/>
        <sz val="12"/>
        <color indexed="46"/>
        <rFont val="Arial"/>
        <family val="2"/>
        <charset val="177"/>
      </rPr>
      <t xml:space="preserve">נומינלית </t>
    </r>
    <r>
      <rPr>
        <b/>
        <u/>
        <sz val="12"/>
        <color indexed="46"/>
        <rFont val="Arial"/>
        <family val="2"/>
        <charset val="177"/>
      </rPr>
      <t xml:space="preserve">מצטברת </t>
    </r>
    <r>
      <rPr>
        <b/>
        <sz val="12"/>
        <color indexed="46"/>
        <rFont val="Arial"/>
        <family val="2"/>
        <charset val="177"/>
      </rPr>
      <t>נטו</t>
    </r>
    <r>
      <rPr>
        <sz val="12"/>
        <color indexed="46"/>
        <rFont val="Arial"/>
        <family val="2"/>
        <charset val="177"/>
      </rPr>
      <t xml:space="preserve"> באחוזים</t>
    </r>
  </si>
  <si>
    <r>
      <t>תשואה</t>
    </r>
    <r>
      <rPr>
        <b/>
        <sz val="12"/>
        <color indexed="21"/>
        <rFont val="Arial"/>
        <family val="2"/>
        <charset val="177"/>
      </rPr>
      <t xml:space="preserve"> ריאלית </t>
    </r>
    <r>
      <rPr>
        <b/>
        <u/>
        <sz val="12"/>
        <color indexed="21"/>
        <rFont val="Arial"/>
        <family val="2"/>
        <charset val="177"/>
      </rPr>
      <t>מצטברת</t>
    </r>
    <r>
      <rPr>
        <b/>
        <sz val="12"/>
        <color indexed="21"/>
        <rFont val="Arial"/>
        <family val="2"/>
        <charset val="177"/>
      </rPr>
      <t xml:space="preserve"> נטו</t>
    </r>
    <r>
      <rPr>
        <sz val="12"/>
        <color indexed="21"/>
        <rFont val="Arial"/>
        <family val="2"/>
        <charset val="177"/>
      </rPr>
      <t xml:space="preserve"> באחוזים</t>
    </r>
  </si>
  <si>
    <r>
      <t xml:space="preserve">תשואה </t>
    </r>
    <r>
      <rPr>
        <b/>
        <sz val="12"/>
        <color indexed="61"/>
        <rFont val="Arial"/>
        <family val="2"/>
        <charset val="177"/>
      </rPr>
      <t xml:space="preserve">נומינלית </t>
    </r>
    <r>
      <rPr>
        <b/>
        <u/>
        <sz val="12"/>
        <color indexed="61"/>
        <rFont val="Arial"/>
        <family val="2"/>
      </rPr>
      <t>חודשית</t>
    </r>
    <r>
      <rPr>
        <b/>
        <u/>
        <sz val="12"/>
        <color indexed="61"/>
        <rFont val="Arial"/>
        <family val="2"/>
        <charset val="177"/>
      </rPr>
      <t xml:space="preserve"> </t>
    </r>
    <r>
      <rPr>
        <b/>
        <sz val="12"/>
        <color indexed="61"/>
        <rFont val="Arial"/>
        <family val="2"/>
        <charset val="177"/>
      </rPr>
      <t>נטו</t>
    </r>
    <r>
      <rPr>
        <sz val="12"/>
        <color indexed="61"/>
        <rFont val="Arial"/>
        <family val="2"/>
        <charset val="177"/>
      </rPr>
      <t xml:space="preserve"> באחוזים</t>
    </r>
  </si>
  <si>
    <r>
      <t>תשואה</t>
    </r>
    <r>
      <rPr>
        <b/>
        <sz val="12"/>
        <color indexed="49"/>
        <rFont val="Arial"/>
        <family val="2"/>
        <charset val="177"/>
      </rPr>
      <t xml:space="preserve"> ריאלית </t>
    </r>
    <r>
      <rPr>
        <b/>
        <u/>
        <sz val="12"/>
        <color indexed="49"/>
        <rFont val="Arial"/>
        <family val="2"/>
        <charset val="177"/>
      </rPr>
      <t>חודשית</t>
    </r>
    <r>
      <rPr>
        <b/>
        <sz val="12"/>
        <color indexed="49"/>
        <rFont val="Arial"/>
        <family val="2"/>
        <charset val="177"/>
      </rPr>
      <t xml:space="preserve"> נטו</t>
    </r>
    <r>
      <rPr>
        <sz val="12"/>
        <color indexed="49"/>
        <rFont val="Arial"/>
        <family val="2"/>
        <charset val="177"/>
      </rPr>
      <t xml:space="preserve"> באחוזים</t>
    </r>
  </si>
  <si>
    <t>guf1</t>
  </si>
  <si>
    <t>guf2</t>
  </si>
  <si>
    <t>guf3</t>
  </si>
  <si>
    <t>guf4</t>
  </si>
  <si>
    <t>guf5</t>
  </si>
  <si>
    <t>guf6</t>
  </si>
  <si>
    <t>guf7</t>
  </si>
  <si>
    <t>guf8</t>
  </si>
  <si>
    <t>guf9</t>
  </si>
  <si>
    <t>guf10</t>
  </si>
  <si>
    <t>guf11</t>
  </si>
  <si>
    <t>guf12</t>
  </si>
  <si>
    <t>מסלול</t>
  </si>
  <si>
    <t>גוף</t>
  </si>
  <si>
    <t>נגה</t>
  </si>
  <si>
    <t>מנהל</t>
  </si>
  <si>
    <t>gufm1</t>
  </si>
  <si>
    <t>gufm2</t>
  </si>
  <si>
    <t>gufm3</t>
  </si>
  <si>
    <t>gufm4</t>
  </si>
  <si>
    <t>gufm5</t>
  </si>
  <si>
    <t>gufm6</t>
  </si>
  <si>
    <t>gufm7</t>
  </si>
  <si>
    <t>gufm8</t>
  </si>
  <si>
    <t>gufm9</t>
  </si>
  <si>
    <t>gufm10</t>
  </si>
  <si>
    <t>gufm11</t>
  </si>
  <si>
    <t>gufm12</t>
  </si>
  <si>
    <t>מספר</t>
  </si>
  <si>
    <t>קופה</t>
  </si>
  <si>
    <t>סוג</t>
  </si>
  <si>
    <t>רץ</t>
  </si>
  <si>
    <t>השקעות נטו</t>
  </si>
  <si>
    <t>השקעות ברוטו</t>
  </si>
  <si>
    <t>אוצר</t>
  </si>
  <si>
    <t>כללי</t>
  </si>
  <si>
    <t>פקידי בלמ"ש</t>
  </si>
  <si>
    <t>פקידי בלל</t>
  </si>
  <si>
    <t>תשואה לרבעון 4</t>
  </si>
  <si>
    <t xml:space="preserve">  14פקידי בלל</t>
  </si>
  <si>
    <r>
      <t xml:space="preserve">תשואה נומינלית ברוטו </t>
    </r>
    <r>
      <rPr>
        <b/>
        <u/>
        <sz val="12"/>
        <color rgb="FFC00000"/>
        <rFont val="Arial"/>
        <family val="2"/>
      </rPr>
      <t>מצטברת</t>
    </r>
    <r>
      <rPr>
        <b/>
        <sz val="12"/>
        <color rgb="FFC00000"/>
        <rFont val="Arial"/>
        <family val="2"/>
      </rPr>
      <t xml:space="preserve"> מתחילת שנת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</si>
</sst>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#,##0.000000;\-#,##0.000000"/>
    <numFmt numFmtId="165" formatCode="0.00;\-0.00;"/>
    <numFmt numFmtId="166" formatCode="0.0000;\-0.0000;"/>
    <numFmt numFmtId="167" formatCode="_ * #,##0_ ;_ * \-#,##0_ ;_ * &quot;-&quot;??_ ;_ @_ "/>
    <numFmt numFmtId="168" formatCode="000\-000"/>
    <numFmt numFmtId="169" formatCode="#,##0.0000"/>
  </numFmts>
  <fonts count="52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77"/>
    </font>
    <font>
      <sz val="12"/>
      <color indexed="19"/>
      <name val="Arial"/>
      <family val="2"/>
      <charset val="177"/>
    </font>
    <font>
      <sz val="12"/>
      <color indexed="57"/>
      <name val="Arial"/>
      <family val="2"/>
      <charset val="177"/>
    </font>
    <font>
      <sz val="12"/>
      <color indexed="14"/>
      <name val="Arial"/>
      <family val="2"/>
      <charset val="177"/>
    </font>
    <font>
      <b/>
      <sz val="12"/>
      <color indexed="53"/>
      <name val="Arial"/>
      <family val="2"/>
      <charset val="177"/>
    </font>
    <font>
      <b/>
      <sz val="12"/>
      <color indexed="50"/>
      <name val="Arial"/>
      <family val="2"/>
      <charset val="177"/>
    </font>
    <font>
      <sz val="12"/>
      <color indexed="46"/>
      <name val="Arial"/>
      <family val="2"/>
      <charset val="177"/>
    </font>
    <font>
      <sz val="12"/>
      <color indexed="21"/>
      <name val="Arial"/>
      <family val="2"/>
      <charset val="177"/>
    </font>
    <font>
      <sz val="12"/>
      <color indexed="40"/>
      <name val="Arial"/>
      <family val="2"/>
      <charset val="177"/>
    </font>
    <font>
      <sz val="10"/>
      <color indexed="10"/>
      <name val="Arial"/>
      <family val="2"/>
      <charset val="177"/>
    </font>
    <font>
      <sz val="8"/>
      <name val="Arial"/>
      <family val="2"/>
      <charset val="177"/>
    </font>
    <font>
      <sz val="12"/>
      <color indexed="61"/>
      <name val="Arial"/>
      <family val="2"/>
      <charset val="177"/>
    </font>
    <font>
      <sz val="12"/>
      <color indexed="49"/>
      <name val="Arial"/>
      <family val="2"/>
      <charset val="177"/>
    </font>
    <font>
      <b/>
      <sz val="12"/>
      <color indexed="19"/>
      <name val="Arial"/>
      <family val="2"/>
      <charset val="177"/>
    </font>
    <font>
      <b/>
      <u/>
      <sz val="12"/>
      <color indexed="19"/>
      <name val="Arial"/>
      <family val="2"/>
      <charset val="177"/>
    </font>
    <font>
      <b/>
      <sz val="12"/>
      <color indexed="57"/>
      <name val="Arial"/>
      <family val="2"/>
      <charset val="177"/>
    </font>
    <font>
      <b/>
      <u/>
      <sz val="12"/>
      <color indexed="57"/>
      <name val="Arial"/>
      <family val="2"/>
      <charset val="177"/>
    </font>
    <font>
      <b/>
      <sz val="12"/>
      <color indexed="14"/>
      <name val="Arial"/>
      <family val="2"/>
      <charset val="177"/>
    </font>
    <font>
      <b/>
      <u/>
      <sz val="12"/>
      <color indexed="14"/>
      <name val="Arial"/>
      <family val="2"/>
      <charset val="177"/>
    </font>
    <font>
      <sz val="12"/>
      <color indexed="53"/>
      <name val="Arial"/>
      <family val="2"/>
      <charset val="177"/>
    </font>
    <font>
      <b/>
      <u/>
      <sz val="12"/>
      <color indexed="53"/>
      <name val="Arial"/>
      <family val="2"/>
      <charset val="177"/>
    </font>
    <font>
      <sz val="12"/>
      <color indexed="50"/>
      <name val="Arial"/>
      <family val="2"/>
      <charset val="177"/>
    </font>
    <font>
      <b/>
      <u/>
      <sz val="12"/>
      <color indexed="50"/>
      <name val="Arial"/>
      <family val="2"/>
      <charset val="177"/>
    </font>
    <font>
      <b/>
      <sz val="12"/>
      <color indexed="46"/>
      <name val="Arial"/>
      <family val="2"/>
      <charset val="177"/>
    </font>
    <font>
      <b/>
      <u/>
      <sz val="12"/>
      <color indexed="46"/>
      <name val="Arial"/>
      <family val="2"/>
      <charset val="177"/>
    </font>
    <font>
      <b/>
      <sz val="12"/>
      <color indexed="21"/>
      <name val="Arial"/>
      <family val="2"/>
      <charset val="177"/>
    </font>
    <font>
      <b/>
      <u/>
      <sz val="12"/>
      <color indexed="21"/>
      <name val="Arial"/>
      <family val="2"/>
      <charset val="177"/>
    </font>
    <font>
      <b/>
      <sz val="12"/>
      <color indexed="61"/>
      <name val="Arial"/>
      <family val="2"/>
      <charset val="177"/>
    </font>
    <font>
      <b/>
      <u/>
      <sz val="12"/>
      <color indexed="61"/>
      <name val="Arial"/>
      <family val="2"/>
    </font>
    <font>
      <b/>
      <u/>
      <sz val="12"/>
      <color indexed="61"/>
      <name val="Arial"/>
      <family val="2"/>
      <charset val="177"/>
    </font>
    <font>
      <b/>
      <sz val="12"/>
      <color indexed="49"/>
      <name val="Arial"/>
      <family val="2"/>
      <charset val="177"/>
    </font>
    <font>
      <b/>
      <u/>
      <sz val="12"/>
      <color indexed="49"/>
      <name val="Arial"/>
      <family val="2"/>
      <charset val="177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sz val="12"/>
      <color indexed="12"/>
      <name val="Arial"/>
      <family val="2"/>
      <charset val="177"/>
    </font>
    <font>
      <sz val="12"/>
      <color indexed="12"/>
      <name val="Arial"/>
      <family val="2"/>
      <charset val="177"/>
    </font>
    <font>
      <b/>
      <sz val="12"/>
      <name val="Arial"/>
      <family val="2"/>
      <charset val="177"/>
    </font>
    <font>
      <b/>
      <sz val="12"/>
      <color indexed="12"/>
      <name val="Arial"/>
      <family val="2"/>
    </font>
    <font>
      <sz val="12"/>
      <color indexed="10"/>
      <name val="Arial"/>
      <family val="2"/>
      <charset val="177"/>
    </font>
    <font>
      <b/>
      <sz val="12"/>
      <color indexed="12"/>
      <name val="Arial (Hebrew)"/>
      <charset val="177"/>
    </font>
    <font>
      <sz val="12"/>
      <color indexed="12"/>
      <name val="Arial (Hebrew)"/>
      <family val="2"/>
      <charset val="177"/>
    </font>
    <font>
      <sz val="12"/>
      <color indexed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6" fillId="0" borderId="0"/>
    <xf numFmtId="9" fontId="37" fillId="0" borderId="0" applyFont="0" applyFill="0" applyBorder="0" applyAlignment="0" applyProtection="0"/>
  </cellStyleXfs>
  <cellXfs count="113">
    <xf numFmtId="0" fontId="0" fillId="0" borderId="0" xfId="0"/>
    <xf numFmtId="168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14" fontId="0" fillId="0" borderId="0" xfId="0" applyNumberFormat="1"/>
    <xf numFmtId="0" fontId="1" fillId="0" borderId="0" xfId="0" applyFont="1"/>
    <xf numFmtId="0" fontId="13" fillId="0" borderId="0" xfId="0" applyFont="1"/>
    <xf numFmtId="17" fontId="1" fillId="0" borderId="0" xfId="0" applyNumberFormat="1" applyFont="1"/>
    <xf numFmtId="168" fontId="1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" fontId="0" fillId="0" borderId="0" xfId="0" applyNumberFormat="1"/>
    <xf numFmtId="0" fontId="0" fillId="0" borderId="0" xfId="0" applyNumberFormat="1" applyAlignment="1"/>
    <xf numFmtId="0" fontId="12" fillId="0" borderId="0" xfId="0" applyNumberFormat="1" applyFont="1" applyAlignment="1"/>
    <xf numFmtId="4" fontId="12" fillId="0" borderId="0" xfId="0" applyNumberFormat="1" applyFont="1"/>
    <xf numFmtId="0" fontId="13" fillId="0" borderId="0" xfId="0" applyNumberFormat="1" applyFont="1"/>
    <xf numFmtId="0" fontId="13" fillId="0" borderId="0" xfId="0" applyNumberFormat="1" applyFont="1" applyAlignment="1"/>
    <xf numFmtId="0" fontId="1" fillId="0" borderId="0" xfId="0" applyNumberFormat="1" applyFont="1"/>
    <xf numFmtId="0" fontId="12" fillId="0" borderId="0" xfId="0" applyNumberFormat="1" applyFont="1"/>
    <xf numFmtId="3" fontId="13" fillId="0" borderId="0" xfId="0" applyNumberFormat="1" applyFont="1"/>
    <xf numFmtId="3" fontId="1" fillId="0" borderId="0" xfId="0" applyNumberFormat="1" applyFont="1"/>
    <xf numFmtId="3" fontId="0" fillId="0" borderId="0" xfId="0" applyNumberFormat="1"/>
    <xf numFmtId="3" fontId="12" fillId="0" borderId="0" xfId="0" applyNumberFormat="1" applyFont="1"/>
    <xf numFmtId="0" fontId="35" fillId="0" borderId="0" xfId="0" applyFont="1" applyFill="1"/>
    <xf numFmtId="43" fontId="35" fillId="0" borderId="0" xfId="1" applyFont="1"/>
    <xf numFmtId="0" fontId="35" fillId="0" borderId="0" xfId="0" applyFont="1"/>
    <xf numFmtId="0" fontId="35" fillId="0" borderId="0" xfId="0" applyNumberFormat="1" applyFont="1" applyAlignment="1"/>
    <xf numFmtId="0" fontId="35" fillId="0" borderId="0" xfId="2" applyNumberFormat="1" applyFont="1" applyAlignment="1"/>
    <xf numFmtId="43" fontId="35" fillId="0" borderId="0" xfId="1" applyFont="1" applyFill="1"/>
    <xf numFmtId="0" fontId="35" fillId="0" borderId="0" xfId="0" applyNumberFormat="1" applyFont="1" applyFill="1" applyAlignment="1"/>
    <xf numFmtId="0" fontId="35" fillId="0" borderId="0" xfId="2" applyNumberFormat="1" applyFont="1" applyFill="1" applyAlignment="1"/>
    <xf numFmtId="3" fontId="35" fillId="0" borderId="0" xfId="1" applyNumberFormat="1" applyFont="1"/>
    <xf numFmtId="3" fontId="35" fillId="0" borderId="0" xfId="2" applyNumberFormat="1" applyFont="1"/>
    <xf numFmtId="0" fontId="35" fillId="0" borderId="0" xfId="0" applyNumberFormat="1" applyFont="1" applyAlignment="1">
      <alignment horizontal="right"/>
    </xf>
    <xf numFmtId="3" fontId="35" fillId="0" borderId="0" xfId="0" applyNumberFormat="1" applyFont="1"/>
    <xf numFmtId="164" fontId="35" fillId="0" borderId="0" xfId="2" applyNumberFormat="1" applyFont="1"/>
    <xf numFmtId="4" fontId="35" fillId="0" borderId="0" xfId="0" applyNumberFormat="1" applyFont="1"/>
    <xf numFmtId="4" fontId="35" fillId="0" borderId="0" xfId="2" applyNumberFormat="1" applyFont="1"/>
    <xf numFmtId="10" fontId="3" fillId="0" borderId="0" xfId="3" applyNumberFormat="1" applyFont="1"/>
    <xf numFmtId="0" fontId="38" fillId="0" borderId="0" xfId="0" applyFont="1" applyAlignment="1">
      <alignment horizontal="center"/>
    </xf>
    <xf numFmtId="168" fontId="38" fillId="0" borderId="0" xfId="0" applyNumberFormat="1" applyFont="1"/>
    <xf numFmtId="0" fontId="38" fillId="0" borderId="0" xfId="0" applyFont="1"/>
    <xf numFmtId="0" fontId="38" fillId="2" borderId="0" xfId="0" applyFont="1" applyFill="1" applyAlignment="1">
      <alignment horizontal="center"/>
    </xf>
    <xf numFmtId="0" fontId="39" fillId="0" borderId="0" xfId="0" applyFont="1"/>
    <xf numFmtId="0" fontId="40" fillId="0" borderId="5" xfId="0" applyFont="1" applyBorder="1"/>
    <xf numFmtId="0" fontId="40" fillId="0" borderId="0" xfId="0" applyFont="1" applyBorder="1"/>
    <xf numFmtId="168" fontId="41" fillId="0" borderId="0" xfId="0" applyNumberFormat="1" applyFont="1"/>
    <xf numFmtId="168" fontId="41" fillId="0" borderId="0" xfId="0" applyNumberFormat="1" applyFont="1" applyFill="1" applyBorder="1"/>
    <xf numFmtId="2" fontId="42" fillId="0" borderId="0" xfId="0" applyNumberFormat="1" applyFont="1"/>
    <xf numFmtId="0" fontId="43" fillId="0" borderId="6" xfId="0" applyFont="1" applyBorder="1"/>
    <xf numFmtId="0" fontId="41" fillId="0" borderId="1" xfId="0" applyFont="1" applyBorder="1"/>
    <xf numFmtId="168" fontId="41" fillId="0" borderId="1" xfId="0" applyNumberFormat="1" applyFont="1" applyBorder="1"/>
    <xf numFmtId="0" fontId="4" fillId="0" borderId="1" xfId="0" applyFont="1" applyBorder="1"/>
    <xf numFmtId="0" fontId="38" fillId="0" borderId="1" xfId="0" applyFont="1" applyBorder="1"/>
    <xf numFmtId="0" fontId="39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22" fillId="0" borderId="1" xfId="0" applyFont="1" applyBorder="1"/>
    <xf numFmtId="0" fontId="24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44" fillId="0" borderId="0" xfId="0" applyFont="1"/>
    <xf numFmtId="0" fontId="11" fillId="0" borderId="1" xfId="0" applyFont="1" applyBorder="1"/>
    <xf numFmtId="0" fontId="14" fillId="0" borderId="1" xfId="0" applyFont="1" applyBorder="1"/>
    <xf numFmtId="0" fontId="15" fillId="0" borderId="1" xfId="0" applyFont="1" applyBorder="1"/>
    <xf numFmtId="0" fontId="38" fillId="0" borderId="7" xfId="0" applyFont="1" applyBorder="1"/>
    <xf numFmtId="0" fontId="45" fillId="0" borderId="8" xfId="0" applyFont="1" applyBorder="1"/>
    <xf numFmtId="0" fontId="46" fillId="0" borderId="3" xfId="0" applyFont="1" applyBorder="1"/>
    <xf numFmtId="0" fontId="46" fillId="0" borderId="3" xfId="0" applyNumberFormat="1" applyFont="1" applyBorder="1" applyAlignment="1"/>
    <xf numFmtId="0" fontId="41" fillId="0" borderId="3" xfId="2" applyNumberFormat="1" applyFont="1" applyBorder="1" applyAlignment="1"/>
    <xf numFmtId="0" fontId="41" fillId="0" borderId="3" xfId="0" applyFont="1" applyBorder="1"/>
    <xf numFmtId="0" fontId="41" fillId="0" borderId="3" xfId="0" applyFont="1" applyFill="1" applyBorder="1"/>
    <xf numFmtId="4" fontId="47" fillId="0" borderId="4" xfId="0" applyNumberFormat="1" applyFont="1" applyFill="1" applyBorder="1"/>
    <xf numFmtId="0" fontId="48" fillId="0" borderId="3" xfId="0" applyFont="1" applyFill="1" applyBorder="1"/>
    <xf numFmtId="4" fontId="43" fillId="0" borderId="8" xfId="0" applyNumberFormat="1" applyFont="1" applyFill="1" applyBorder="1" applyAlignment="1">
      <alignment horizontal="center"/>
    </xf>
    <xf numFmtId="2" fontId="49" fillId="0" borderId="0" xfId="0" applyNumberFormat="1" applyFont="1" applyFill="1"/>
    <xf numFmtId="165" fontId="47" fillId="0" borderId="2" xfId="0" applyNumberFormat="1" applyFont="1" applyFill="1" applyBorder="1"/>
    <xf numFmtId="165" fontId="48" fillId="0" borderId="2" xfId="0" applyNumberFormat="1" applyFont="1" applyFill="1" applyBorder="1"/>
    <xf numFmtId="0" fontId="48" fillId="0" borderId="0" xfId="0" applyFont="1" applyFill="1"/>
    <xf numFmtId="4" fontId="47" fillId="0" borderId="2" xfId="0" applyNumberFormat="1" applyFont="1" applyFill="1" applyBorder="1"/>
    <xf numFmtId="166" fontId="48" fillId="0" borderId="2" xfId="0" applyNumberFormat="1" applyFont="1" applyFill="1" applyBorder="1"/>
    <xf numFmtId="166" fontId="47" fillId="0" borderId="2" xfId="0" applyNumberFormat="1" applyFont="1" applyFill="1" applyBorder="1"/>
    <xf numFmtId="166" fontId="41" fillId="0" borderId="2" xfId="0" applyNumberFormat="1" applyFont="1" applyFill="1" applyBorder="1"/>
    <xf numFmtId="167" fontId="47" fillId="0" borderId="0" xfId="1" applyNumberFormat="1" applyFont="1" applyFill="1"/>
    <xf numFmtId="167" fontId="48" fillId="0" borderId="0" xfId="1" applyNumberFormat="1" applyFont="1" applyFill="1"/>
    <xf numFmtId="4" fontId="48" fillId="0" borderId="2" xfId="0" applyNumberFormat="1" applyFont="1" applyFill="1" applyBorder="1"/>
    <xf numFmtId="4" fontId="48" fillId="0" borderId="0" xfId="0" applyNumberFormat="1" applyFont="1" applyFill="1"/>
    <xf numFmtId="0" fontId="45" fillId="0" borderId="0" xfId="0" applyFont="1" applyBorder="1"/>
    <xf numFmtId="0" fontId="46" fillId="0" borderId="0" xfId="0" applyFont="1" applyBorder="1"/>
    <xf numFmtId="0" fontId="46" fillId="0" borderId="0" xfId="0" applyNumberFormat="1" applyFont="1" applyFill="1" applyBorder="1" applyAlignment="1"/>
    <xf numFmtId="0" fontId="41" fillId="0" borderId="0" xfId="2" applyNumberFormat="1" applyFont="1" applyBorder="1" applyAlignment="1"/>
    <xf numFmtId="0" fontId="41" fillId="0" borderId="0" xfId="0" applyFont="1" applyBorder="1"/>
    <xf numFmtId="0" fontId="41" fillId="0" borderId="0" xfId="0" applyFont="1" applyFill="1" applyBorder="1"/>
    <xf numFmtId="4" fontId="41" fillId="0" borderId="0" xfId="0" applyNumberFormat="1" applyFont="1" applyFill="1" applyBorder="1"/>
    <xf numFmtId="4" fontId="43" fillId="0" borderId="0" xfId="0" applyNumberFormat="1" applyFont="1" applyFill="1" applyBorder="1"/>
    <xf numFmtId="165" fontId="41" fillId="0" borderId="2" xfId="0" applyNumberFormat="1" applyFont="1" applyFill="1" applyBorder="1"/>
    <xf numFmtId="0" fontId="41" fillId="0" borderId="0" xfId="0" applyFont="1" applyFill="1"/>
    <xf numFmtId="4" fontId="41" fillId="0" borderId="2" xfId="0" applyNumberFormat="1" applyFont="1" applyFill="1" applyBorder="1"/>
    <xf numFmtId="166" fontId="41" fillId="0" borderId="0" xfId="0" applyNumberFormat="1" applyFont="1" applyFill="1"/>
    <xf numFmtId="167" fontId="41" fillId="0" borderId="0" xfId="1" applyNumberFormat="1" applyFont="1" applyFill="1"/>
    <xf numFmtId="4" fontId="41" fillId="0" borderId="0" xfId="0" applyNumberFormat="1" applyFont="1" applyFill="1"/>
    <xf numFmtId="4" fontId="38" fillId="0" borderId="0" xfId="0" applyNumberFormat="1" applyFont="1"/>
    <xf numFmtId="169" fontId="38" fillId="0" borderId="0" xfId="0" applyNumberFormat="1" applyFont="1"/>
    <xf numFmtId="0" fontId="50" fillId="3" borderId="0" xfId="0" applyFont="1" applyFill="1" applyAlignment="1">
      <alignment horizontal="right"/>
    </xf>
    <xf numFmtId="0" fontId="50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פברואר00 (2)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pageSetUpPr fitToPage="1"/>
  </sheetPr>
  <dimension ref="A1:EV12"/>
  <sheetViews>
    <sheetView rightToLeft="1" tabSelected="1" zoomScale="85" zoomScaleNormal="85" workbookViewId="0">
      <selection activeCell="Y15" sqref="Y15"/>
    </sheetView>
  </sheetViews>
  <sheetFormatPr defaultColWidth="9.140625" defaultRowHeight="12.75" x14ac:dyDescent="0.2"/>
  <cols>
    <col min="1" max="1" width="20.42578125" style="2" customWidth="1"/>
    <col min="2" max="2" width="10.7109375" style="1" hidden="1" customWidth="1"/>
    <col min="3" max="4" width="5.7109375" style="1" hidden="1" customWidth="1"/>
    <col min="5" max="5" width="4.85546875" style="1" hidden="1" customWidth="1"/>
    <col min="6" max="6" width="7.7109375" style="1" hidden="1" customWidth="1"/>
    <col min="7" max="7" width="5.7109375" style="2" hidden="1" customWidth="1"/>
    <col min="8" max="20" width="9.7109375" style="2" hidden="1" customWidth="1"/>
    <col min="21" max="21" width="9.7109375" style="2" customWidth="1"/>
    <col min="22" max="22" width="18" style="2" customWidth="1"/>
    <col min="23" max="23" width="14.5703125" style="2" customWidth="1"/>
    <col min="24" max="32" width="9.7109375" style="2" customWidth="1"/>
    <col min="33" max="151" width="9.7109375" style="2" hidden="1" customWidth="1"/>
    <col min="152" max="154" width="9.7109375" style="2" customWidth="1"/>
    <col min="155" max="16384" width="9.140625" style="2"/>
  </cols>
  <sheetData>
    <row r="1" spans="1:152" s="49" customFormat="1" ht="15" x14ac:dyDescent="0.2">
      <c r="A1" s="47" t="s">
        <v>0</v>
      </c>
      <c r="B1" s="48"/>
      <c r="C1" s="48"/>
      <c r="D1" s="48"/>
      <c r="E1" s="48"/>
      <c r="F1" s="48"/>
      <c r="H1" s="49">
        <v>1</v>
      </c>
      <c r="I1" s="49">
        <v>2</v>
      </c>
      <c r="J1" s="49">
        <v>3</v>
      </c>
      <c r="K1" s="49">
        <v>4</v>
      </c>
      <c r="L1" s="49">
        <v>5</v>
      </c>
      <c r="M1" s="49">
        <v>6</v>
      </c>
      <c r="N1" s="49">
        <v>7</v>
      </c>
      <c r="O1" s="49">
        <v>8</v>
      </c>
      <c r="P1" s="49">
        <v>9</v>
      </c>
      <c r="Q1" s="49">
        <v>10</v>
      </c>
      <c r="R1" s="49">
        <v>11</v>
      </c>
      <c r="S1" s="49">
        <v>12</v>
      </c>
      <c r="U1" s="49">
        <v>1</v>
      </c>
      <c r="V1" s="49">
        <v>2</v>
      </c>
      <c r="W1" s="49">
        <v>3</v>
      </c>
      <c r="X1" s="49">
        <v>4</v>
      </c>
      <c r="Y1" s="49">
        <v>5</v>
      </c>
      <c r="Z1" s="49">
        <v>6</v>
      </c>
      <c r="AA1" s="49">
        <v>7</v>
      </c>
      <c r="AB1" s="49">
        <v>8</v>
      </c>
      <c r="AC1" s="49">
        <v>9</v>
      </c>
      <c r="AD1" s="49">
        <v>10</v>
      </c>
      <c r="AE1" s="49">
        <v>11</v>
      </c>
      <c r="AF1" s="49">
        <v>12</v>
      </c>
      <c r="AH1" s="49">
        <v>1</v>
      </c>
      <c r="AI1" s="49">
        <v>2</v>
      </c>
      <c r="AJ1" s="49">
        <v>3</v>
      </c>
      <c r="AK1" s="49">
        <v>4</v>
      </c>
      <c r="AL1" s="49">
        <v>5</v>
      </c>
      <c r="AM1" s="49">
        <v>6</v>
      </c>
      <c r="AN1" s="49">
        <v>7</v>
      </c>
      <c r="AO1" s="49">
        <v>8</v>
      </c>
      <c r="AP1" s="49">
        <v>9</v>
      </c>
      <c r="AQ1" s="49">
        <v>10</v>
      </c>
      <c r="AR1" s="49">
        <v>11</v>
      </c>
      <c r="AS1" s="49">
        <v>12</v>
      </c>
      <c r="AU1" s="49">
        <v>1</v>
      </c>
      <c r="AV1" s="49">
        <v>2</v>
      </c>
      <c r="AW1" s="49">
        <v>3</v>
      </c>
      <c r="AX1" s="49">
        <v>4</v>
      </c>
      <c r="AY1" s="49">
        <v>5</v>
      </c>
      <c r="AZ1" s="49">
        <v>6</v>
      </c>
      <c r="BA1" s="49">
        <v>7</v>
      </c>
      <c r="BB1" s="49">
        <v>8</v>
      </c>
      <c r="BC1" s="49">
        <v>9</v>
      </c>
      <c r="BD1" s="49">
        <v>10</v>
      </c>
      <c r="BE1" s="49">
        <v>11</v>
      </c>
      <c r="BF1" s="49">
        <v>12</v>
      </c>
      <c r="BH1" s="49">
        <v>1</v>
      </c>
      <c r="BI1" s="49">
        <v>2</v>
      </c>
      <c r="BJ1" s="49">
        <v>3</v>
      </c>
      <c r="BK1" s="49">
        <v>4</v>
      </c>
      <c r="BL1" s="49">
        <v>5</v>
      </c>
      <c r="BM1" s="49">
        <v>6</v>
      </c>
      <c r="BN1" s="49">
        <v>7</v>
      </c>
      <c r="BO1" s="49">
        <v>8</v>
      </c>
      <c r="BP1" s="49">
        <v>9</v>
      </c>
      <c r="BQ1" s="49">
        <v>10</v>
      </c>
      <c r="BR1" s="49">
        <v>11</v>
      </c>
      <c r="BS1" s="49">
        <v>12</v>
      </c>
      <c r="BU1" s="49">
        <v>1</v>
      </c>
      <c r="BV1" s="49">
        <v>2</v>
      </c>
      <c r="BW1" s="49">
        <v>3</v>
      </c>
      <c r="BX1" s="49">
        <v>4</v>
      </c>
      <c r="BY1" s="49">
        <v>5</v>
      </c>
      <c r="BZ1" s="49">
        <v>6</v>
      </c>
      <c r="CA1" s="49">
        <v>7</v>
      </c>
      <c r="CB1" s="49">
        <v>8</v>
      </c>
      <c r="CC1" s="49">
        <v>9</v>
      </c>
      <c r="CD1" s="49">
        <v>10</v>
      </c>
      <c r="CE1" s="49">
        <v>11</v>
      </c>
      <c r="CF1" s="49">
        <v>12</v>
      </c>
      <c r="CH1" s="49">
        <v>1</v>
      </c>
      <c r="CI1" s="49">
        <v>2</v>
      </c>
      <c r="CJ1" s="49">
        <v>3</v>
      </c>
      <c r="CK1" s="49">
        <v>4</v>
      </c>
      <c r="CL1" s="49">
        <v>5</v>
      </c>
      <c r="CM1" s="49">
        <v>6</v>
      </c>
      <c r="CN1" s="49">
        <v>7</v>
      </c>
      <c r="CO1" s="49">
        <v>8</v>
      </c>
      <c r="CP1" s="49">
        <v>9</v>
      </c>
      <c r="CQ1" s="49">
        <v>10</v>
      </c>
      <c r="CR1" s="49">
        <v>11</v>
      </c>
      <c r="CS1" s="49">
        <v>12</v>
      </c>
      <c r="CU1" s="49">
        <v>1</v>
      </c>
      <c r="CV1" s="49">
        <v>2</v>
      </c>
      <c r="CW1" s="49">
        <v>3</v>
      </c>
      <c r="CX1" s="49">
        <v>4</v>
      </c>
      <c r="CY1" s="49">
        <v>5</v>
      </c>
      <c r="CZ1" s="49">
        <v>6</v>
      </c>
      <c r="DA1" s="49">
        <v>7</v>
      </c>
      <c r="DB1" s="49">
        <v>8</v>
      </c>
      <c r="DC1" s="49">
        <v>9</v>
      </c>
      <c r="DD1" s="49">
        <v>10</v>
      </c>
      <c r="DE1" s="49">
        <v>11</v>
      </c>
      <c r="DF1" s="49">
        <v>12</v>
      </c>
      <c r="DI1" s="49" t="s">
        <v>1</v>
      </c>
      <c r="DJ1" s="49">
        <v>1</v>
      </c>
      <c r="DK1" s="49">
        <v>2</v>
      </c>
      <c r="DL1" s="49">
        <v>3</v>
      </c>
      <c r="DM1" s="49">
        <v>4</v>
      </c>
      <c r="DN1" s="49">
        <v>5</v>
      </c>
      <c r="DO1" s="49">
        <v>6</v>
      </c>
      <c r="DP1" s="49">
        <v>7</v>
      </c>
      <c r="DQ1" s="49">
        <v>8</v>
      </c>
      <c r="DR1" s="49">
        <v>9</v>
      </c>
      <c r="DS1" s="49">
        <v>10</v>
      </c>
      <c r="DT1" s="49">
        <v>11</v>
      </c>
      <c r="DU1" s="49">
        <v>12</v>
      </c>
      <c r="DW1" s="49">
        <v>1</v>
      </c>
      <c r="DX1" s="49">
        <v>2</v>
      </c>
      <c r="DY1" s="49">
        <v>3</v>
      </c>
      <c r="DZ1" s="49">
        <v>4</v>
      </c>
      <c r="EA1" s="49">
        <v>5</v>
      </c>
      <c r="EB1" s="49">
        <v>6</v>
      </c>
      <c r="EC1" s="49">
        <v>7</v>
      </c>
      <c r="ED1" s="49">
        <v>8</v>
      </c>
      <c r="EE1" s="49">
        <v>9</v>
      </c>
      <c r="EF1" s="49">
        <v>10</v>
      </c>
      <c r="EG1" s="49">
        <v>11</v>
      </c>
      <c r="EH1" s="49">
        <v>12</v>
      </c>
      <c r="EJ1" s="49">
        <v>1</v>
      </c>
      <c r="EK1" s="49">
        <v>2</v>
      </c>
      <c r="EL1" s="49">
        <v>3</v>
      </c>
      <c r="EM1" s="49">
        <v>4</v>
      </c>
      <c r="EN1" s="49">
        <v>5</v>
      </c>
      <c r="EO1" s="49">
        <v>6</v>
      </c>
      <c r="EP1" s="49">
        <v>7</v>
      </c>
      <c r="EQ1" s="49">
        <v>8</v>
      </c>
      <c r="ER1" s="49">
        <v>9</v>
      </c>
      <c r="ES1" s="49">
        <v>10</v>
      </c>
      <c r="ET1" s="49">
        <v>11</v>
      </c>
      <c r="EU1" s="49">
        <v>12</v>
      </c>
    </row>
    <row r="2" spans="1:152" ht="16.5" thickBot="1" x14ac:dyDescent="0.3">
      <c r="A2" s="50"/>
      <c r="B2" s="48"/>
      <c r="C2" s="48"/>
      <c r="D2" s="48"/>
      <c r="E2" s="48"/>
      <c r="F2" s="48"/>
      <c r="G2" s="49"/>
      <c r="H2" s="3" t="s">
        <v>82</v>
      </c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11" t="s">
        <v>131</v>
      </c>
      <c r="W2" s="51"/>
      <c r="X2" s="51"/>
      <c r="Y2" s="51"/>
      <c r="Z2" s="51"/>
      <c r="AA2" s="51"/>
      <c r="AB2" s="49"/>
      <c r="AC2" s="49"/>
      <c r="AD2" s="49"/>
      <c r="AE2" s="49"/>
      <c r="AF2" s="49"/>
      <c r="AG2" s="49"/>
      <c r="AH2" s="4" t="s">
        <v>83</v>
      </c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5" t="s">
        <v>84</v>
      </c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6" t="s">
        <v>85</v>
      </c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7" t="s">
        <v>86</v>
      </c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8" t="s">
        <v>87</v>
      </c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9" t="s">
        <v>88</v>
      </c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10" t="s">
        <v>2</v>
      </c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17" t="s">
        <v>89</v>
      </c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18" t="s">
        <v>90</v>
      </c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</row>
    <row r="3" spans="1:152" ht="17.25" thickTop="1" thickBot="1" x14ac:dyDescent="0.3">
      <c r="A3" s="52" t="s">
        <v>3</v>
      </c>
      <c r="B3" s="53"/>
      <c r="C3" s="54" t="s">
        <v>103</v>
      </c>
      <c r="D3" s="54" t="s">
        <v>119</v>
      </c>
      <c r="E3" s="54" t="s">
        <v>104</v>
      </c>
      <c r="F3" s="49"/>
      <c r="G3" s="55" t="s">
        <v>119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49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49"/>
      <c r="DH3" s="49"/>
      <c r="DI3" s="49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49"/>
    </row>
    <row r="4" spans="1:152" ht="33" thickTop="1" thickBot="1" x14ac:dyDescent="0.3">
      <c r="A4" s="57" t="s">
        <v>4</v>
      </c>
      <c r="B4" s="58" t="s">
        <v>121</v>
      </c>
      <c r="C4" s="59" t="s">
        <v>105</v>
      </c>
      <c r="D4" s="59" t="s">
        <v>120</v>
      </c>
      <c r="E4" s="59" t="s">
        <v>106</v>
      </c>
      <c r="F4" s="59" t="s">
        <v>122</v>
      </c>
      <c r="G4" s="59" t="s">
        <v>125</v>
      </c>
      <c r="H4" s="60" t="s">
        <v>5</v>
      </c>
      <c r="I4" s="60" t="s">
        <v>6</v>
      </c>
      <c r="J4" s="60" t="s">
        <v>7</v>
      </c>
      <c r="K4" s="60" t="s">
        <v>8</v>
      </c>
      <c r="L4" s="60" t="s">
        <v>9</v>
      </c>
      <c r="M4" s="60" t="s">
        <v>10</v>
      </c>
      <c r="N4" s="60" t="s">
        <v>11</v>
      </c>
      <c r="O4" s="60" t="s">
        <v>12</v>
      </c>
      <c r="P4" s="60" t="s">
        <v>13</v>
      </c>
      <c r="Q4" s="60" t="s">
        <v>14</v>
      </c>
      <c r="R4" s="60" t="s">
        <v>15</v>
      </c>
      <c r="S4" s="60" t="s">
        <v>16</v>
      </c>
      <c r="T4" s="61"/>
      <c r="U4" s="112" t="s">
        <v>5</v>
      </c>
      <c r="V4" s="112" t="s">
        <v>6</v>
      </c>
      <c r="W4" s="112" t="s">
        <v>7</v>
      </c>
      <c r="X4" s="112" t="s">
        <v>8</v>
      </c>
      <c r="Y4" s="112" t="s">
        <v>9</v>
      </c>
      <c r="Z4" s="112" t="s">
        <v>10</v>
      </c>
      <c r="AA4" s="112" t="s">
        <v>11</v>
      </c>
      <c r="AB4" s="112" t="s">
        <v>12</v>
      </c>
      <c r="AC4" s="112" t="s">
        <v>13</v>
      </c>
      <c r="AD4" s="112" t="s">
        <v>14</v>
      </c>
      <c r="AE4" s="112" t="s">
        <v>15</v>
      </c>
      <c r="AF4" s="112" t="s">
        <v>16</v>
      </c>
      <c r="AG4" s="62" t="s">
        <v>129</v>
      </c>
      <c r="AH4" s="63" t="s">
        <v>5</v>
      </c>
      <c r="AI4" s="63" t="s">
        <v>6</v>
      </c>
      <c r="AJ4" s="63" t="s">
        <v>7</v>
      </c>
      <c r="AK4" s="63" t="s">
        <v>8</v>
      </c>
      <c r="AL4" s="63" t="s">
        <v>9</v>
      </c>
      <c r="AM4" s="63" t="s">
        <v>10</v>
      </c>
      <c r="AN4" s="63" t="s">
        <v>11</v>
      </c>
      <c r="AO4" s="63" t="s">
        <v>12</v>
      </c>
      <c r="AP4" s="63" t="s">
        <v>13</v>
      </c>
      <c r="AQ4" s="63" t="s">
        <v>14</v>
      </c>
      <c r="AR4" s="63" t="s">
        <v>15</v>
      </c>
      <c r="AS4" s="63" t="s">
        <v>16</v>
      </c>
      <c r="AT4" s="61"/>
      <c r="AU4" s="64" t="s">
        <v>5</v>
      </c>
      <c r="AV4" s="64" t="s">
        <v>6</v>
      </c>
      <c r="AW4" s="64" t="s">
        <v>7</v>
      </c>
      <c r="AX4" s="64" t="s">
        <v>8</v>
      </c>
      <c r="AY4" s="64" t="s">
        <v>9</v>
      </c>
      <c r="AZ4" s="64" t="s">
        <v>10</v>
      </c>
      <c r="BA4" s="64" t="s">
        <v>11</v>
      </c>
      <c r="BB4" s="64" t="s">
        <v>12</v>
      </c>
      <c r="BC4" s="64" t="s">
        <v>13</v>
      </c>
      <c r="BD4" s="64" t="s">
        <v>14</v>
      </c>
      <c r="BE4" s="64" t="s">
        <v>15</v>
      </c>
      <c r="BF4" s="64" t="s">
        <v>16</v>
      </c>
      <c r="BG4" s="61"/>
      <c r="BH4" s="65" t="s">
        <v>5</v>
      </c>
      <c r="BI4" s="65" t="s">
        <v>6</v>
      </c>
      <c r="BJ4" s="65" t="s">
        <v>7</v>
      </c>
      <c r="BK4" s="65" t="s">
        <v>8</v>
      </c>
      <c r="BL4" s="65" t="s">
        <v>9</v>
      </c>
      <c r="BM4" s="65" t="s">
        <v>10</v>
      </c>
      <c r="BN4" s="65" t="s">
        <v>11</v>
      </c>
      <c r="BO4" s="65" t="s">
        <v>12</v>
      </c>
      <c r="BP4" s="65" t="s">
        <v>13</v>
      </c>
      <c r="BQ4" s="65" t="s">
        <v>14</v>
      </c>
      <c r="BR4" s="65" t="s">
        <v>15</v>
      </c>
      <c r="BS4" s="65" t="s">
        <v>16</v>
      </c>
      <c r="BT4" s="61"/>
      <c r="BU4" s="66" t="s">
        <v>5</v>
      </c>
      <c r="BV4" s="66" t="s">
        <v>6</v>
      </c>
      <c r="BW4" s="66" t="s">
        <v>7</v>
      </c>
      <c r="BX4" s="66" t="s">
        <v>8</v>
      </c>
      <c r="BY4" s="66" t="s">
        <v>9</v>
      </c>
      <c r="BZ4" s="66" t="s">
        <v>10</v>
      </c>
      <c r="CA4" s="66" t="s">
        <v>11</v>
      </c>
      <c r="CB4" s="66" t="s">
        <v>12</v>
      </c>
      <c r="CC4" s="66" t="s">
        <v>13</v>
      </c>
      <c r="CD4" s="66" t="s">
        <v>14</v>
      </c>
      <c r="CE4" s="66" t="s">
        <v>15</v>
      </c>
      <c r="CF4" s="66" t="s">
        <v>16</v>
      </c>
      <c r="CG4" s="61"/>
      <c r="CH4" s="67" t="s">
        <v>5</v>
      </c>
      <c r="CI4" s="67" t="s">
        <v>6</v>
      </c>
      <c r="CJ4" s="67" t="s">
        <v>7</v>
      </c>
      <c r="CK4" s="67" t="s">
        <v>8</v>
      </c>
      <c r="CL4" s="67" t="s">
        <v>9</v>
      </c>
      <c r="CM4" s="67" t="s">
        <v>10</v>
      </c>
      <c r="CN4" s="67" t="s">
        <v>11</v>
      </c>
      <c r="CO4" s="67" t="s">
        <v>12</v>
      </c>
      <c r="CP4" s="67" t="s">
        <v>13</v>
      </c>
      <c r="CQ4" s="67" t="s">
        <v>14</v>
      </c>
      <c r="CR4" s="67" t="s">
        <v>15</v>
      </c>
      <c r="CS4" s="67" t="s">
        <v>16</v>
      </c>
      <c r="CT4" s="61"/>
      <c r="CU4" s="68" t="s">
        <v>5</v>
      </c>
      <c r="CV4" s="68" t="s">
        <v>6</v>
      </c>
      <c r="CW4" s="68" t="s">
        <v>7</v>
      </c>
      <c r="CX4" s="68" t="s">
        <v>8</v>
      </c>
      <c r="CY4" s="68" t="s">
        <v>9</v>
      </c>
      <c r="CZ4" s="68" t="s">
        <v>10</v>
      </c>
      <c r="DA4" s="68" t="s">
        <v>11</v>
      </c>
      <c r="DB4" s="68" t="s">
        <v>12</v>
      </c>
      <c r="DC4" s="68" t="s">
        <v>13</v>
      </c>
      <c r="DD4" s="68" t="s">
        <v>14</v>
      </c>
      <c r="DE4" s="68" t="s">
        <v>15</v>
      </c>
      <c r="DF4" s="68" t="s">
        <v>16</v>
      </c>
      <c r="DG4" s="69">
        <f>COUNTIF(CU6:DF6,"&lt;&gt;0")</f>
        <v>12</v>
      </c>
      <c r="DH4" s="49"/>
      <c r="DI4" s="70" t="s">
        <v>17</v>
      </c>
      <c r="DJ4" s="70" t="s">
        <v>5</v>
      </c>
      <c r="DK4" s="70" t="s">
        <v>6</v>
      </c>
      <c r="DL4" s="70" t="s">
        <v>7</v>
      </c>
      <c r="DM4" s="70" t="s">
        <v>8</v>
      </c>
      <c r="DN4" s="70" t="s">
        <v>9</v>
      </c>
      <c r="DO4" s="70" t="s">
        <v>10</v>
      </c>
      <c r="DP4" s="70" t="s">
        <v>11</v>
      </c>
      <c r="DQ4" s="70" t="s">
        <v>12</v>
      </c>
      <c r="DR4" s="70" t="s">
        <v>13</v>
      </c>
      <c r="DS4" s="70" t="s">
        <v>14</v>
      </c>
      <c r="DT4" s="70" t="s">
        <v>15</v>
      </c>
      <c r="DU4" s="70" t="s">
        <v>16</v>
      </c>
      <c r="DV4" s="49"/>
      <c r="DW4" s="71" t="s">
        <v>5</v>
      </c>
      <c r="DX4" s="71" t="s">
        <v>6</v>
      </c>
      <c r="DY4" s="71" t="s">
        <v>7</v>
      </c>
      <c r="DZ4" s="71" t="s">
        <v>8</v>
      </c>
      <c r="EA4" s="71" t="s">
        <v>9</v>
      </c>
      <c r="EB4" s="71" t="s">
        <v>10</v>
      </c>
      <c r="EC4" s="71" t="s">
        <v>11</v>
      </c>
      <c r="ED4" s="71" t="s">
        <v>12</v>
      </c>
      <c r="EE4" s="71" t="s">
        <v>13</v>
      </c>
      <c r="EF4" s="71" t="s">
        <v>14</v>
      </c>
      <c r="EG4" s="71" t="s">
        <v>15</v>
      </c>
      <c r="EH4" s="71" t="s">
        <v>16</v>
      </c>
      <c r="EI4" s="61"/>
      <c r="EJ4" s="72" t="s">
        <v>5</v>
      </c>
      <c r="EK4" s="72" t="s">
        <v>6</v>
      </c>
      <c r="EL4" s="72" t="s">
        <v>7</v>
      </c>
      <c r="EM4" s="72" t="s">
        <v>8</v>
      </c>
      <c r="EN4" s="72" t="s">
        <v>9</v>
      </c>
      <c r="EO4" s="72" t="s">
        <v>10</v>
      </c>
      <c r="EP4" s="72" t="s">
        <v>11</v>
      </c>
      <c r="EQ4" s="72" t="s">
        <v>12</v>
      </c>
      <c r="ER4" s="72" t="s">
        <v>13</v>
      </c>
      <c r="ES4" s="72" t="s">
        <v>14</v>
      </c>
      <c r="ET4" s="72" t="s">
        <v>15</v>
      </c>
      <c r="EU4" s="72" t="s">
        <v>16</v>
      </c>
      <c r="EV4" s="49"/>
    </row>
    <row r="5" spans="1:152" ht="15.75" hidden="1" thickBot="1" x14ac:dyDescent="0.25">
      <c r="A5" s="73"/>
      <c r="B5" s="48"/>
      <c r="C5" s="48"/>
      <c r="D5" s="48"/>
      <c r="E5" s="48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/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</row>
    <row r="6" spans="1:152" ht="29.25" customHeight="1" thickTop="1" thickBot="1" x14ac:dyDescent="0.3">
      <c r="A6" s="74" t="s">
        <v>130</v>
      </c>
      <c r="B6" s="75" t="s">
        <v>126</v>
      </c>
      <c r="C6" s="76">
        <v>217</v>
      </c>
      <c r="D6" s="77">
        <v>217</v>
      </c>
      <c r="E6" s="77">
        <v>4</v>
      </c>
      <c r="F6" s="78">
        <v>19</v>
      </c>
      <c r="G6" s="79">
        <v>229</v>
      </c>
      <c r="H6" s="80">
        <v>0.32</v>
      </c>
      <c r="I6" s="80">
        <v>-1.9</v>
      </c>
      <c r="J6" s="80">
        <v>-9.4499999999999993</v>
      </c>
      <c r="K6" s="80">
        <v>-5.39</v>
      </c>
      <c r="L6" s="80">
        <v>-5.39</v>
      </c>
      <c r="M6" s="80">
        <v>-5.1100000000000003</v>
      </c>
      <c r="N6" s="80">
        <v>-3.11</v>
      </c>
      <c r="O6" s="80">
        <v>0.09</v>
      </c>
      <c r="P6" s="80">
        <v>-1.26</v>
      </c>
      <c r="Q6" s="80">
        <v>-1.02</v>
      </c>
      <c r="R6" s="80">
        <v>3.07</v>
      </c>
      <c r="S6" s="80">
        <v>5.0599999999999996</v>
      </c>
      <c r="T6" s="81"/>
      <c r="U6" s="82">
        <v>0.32</v>
      </c>
      <c r="V6" s="82">
        <v>-1.9</v>
      </c>
      <c r="W6" s="82">
        <v>-9.4499999999999993</v>
      </c>
      <c r="X6" s="82">
        <v>-5.39</v>
      </c>
      <c r="Y6" s="82">
        <v>-5.39</v>
      </c>
      <c r="Z6" s="82">
        <v>-5.1100000000000003</v>
      </c>
      <c r="AA6" s="82">
        <v>-3.11</v>
      </c>
      <c r="AB6" s="82">
        <v>0.09</v>
      </c>
      <c r="AC6" s="82">
        <v>-1.26</v>
      </c>
      <c r="AD6" s="82">
        <v>-1.02</v>
      </c>
      <c r="AE6" s="82">
        <v>3.07</v>
      </c>
      <c r="AF6" s="82">
        <v>5.0599999999999996</v>
      </c>
      <c r="AG6" s="83">
        <f>((1+AF6/100)/(1+AC6/100)-1)*100</f>
        <v>6.400648166902978</v>
      </c>
      <c r="AH6" s="84">
        <v>1.5173808746244504</v>
      </c>
      <c r="AI6" s="84">
        <v>0.13748242312135517</v>
      </c>
      <c r="AJ6" s="84">
        <v>0.89729740373999789</v>
      </c>
      <c r="AK6" s="84">
        <v>0.8716154485878036</v>
      </c>
      <c r="AL6" s="84">
        <v>-2.5975528143286795</v>
      </c>
      <c r="AM6" s="84">
        <v>-0.42570585697278318</v>
      </c>
      <c r="AN6" s="84">
        <v>2.6990417886879357</v>
      </c>
      <c r="AO6" s="84">
        <v>0.3153843767130553</v>
      </c>
      <c r="AP6" s="84">
        <v>0.74353149340751656</v>
      </c>
      <c r="AQ6" s="84">
        <v>1.2849776516485178</v>
      </c>
      <c r="AR6" s="84">
        <v>0.86798684764292489</v>
      </c>
      <c r="AS6" s="85">
        <v>0.67807790525125711</v>
      </c>
      <c r="AT6" s="86"/>
      <c r="AU6" s="87">
        <v>1.5173808746244504</v>
      </c>
      <c r="AV6" s="87">
        <v>1.656949429740223</v>
      </c>
      <c r="AW6" s="87">
        <v>2.5691145976945791</v>
      </c>
      <c r="AX6" s="87">
        <v>3.4631228460078063</v>
      </c>
      <c r="AY6" s="87">
        <v>0.77561358672899416</v>
      </c>
      <c r="AZ6" s="87">
        <v>0.34660589729003277</v>
      </c>
      <c r="BA6" s="87">
        <v>3.055002723987883</v>
      </c>
      <c r="BB6" s="87">
        <v>3.3800221020005665</v>
      </c>
      <c r="BC6" s="87">
        <v>4.1486851242205915</v>
      </c>
      <c r="BD6" s="87">
        <v>5.4869724525526351</v>
      </c>
      <c r="BE6" s="87">
        <v>6.4025854994174978</v>
      </c>
      <c r="BF6" s="87">
        <v>7.1240779223051192</v>
      </c>
      <c r="BG6" s="87"/>
      <c r="BH6" s="87">
        <v>0</v>
      </c>
      <c r="BI6" s="87">
        <v>0</v>
      </c>
      <c r="BJ6" s="87">
        <v>0</v>
      </c>
      <c r="BK6" s="87">
        <v>0</v>
      </c>
      <c r="BL6" s="88">
        <v>0</v>
      </c>
      <c r="BM6" s="88">
        <v>0</v>
      </c>
      <c r="BN6" s="89">
        <v>0</v>
      </c>
      <c r="BO6" s="88">
        <v>0</v>
      </c>
      <c r="BP6" s="88">
        <v>0</v>
      </c>
      <c r="BQ6" s="88">
        <v>0</v>
      </c>
      <c r="BR6" s="88">
        <v>0</v>
      </c>
      <c r="BS6" s="88">
        <v>0</v>
      </c>
      <c r="BT6" s="86"/>
      <c r="BU6" s="89">
        <v>0</v>
      </c>
      <c r="BV6" s="90">
        <v>0</v>
      </c>
      <c r="BW6" s="90">
        <v>0</v>
      </c>
      <c r="BX6" s="90">
        <v>0</v>
      </c>
      <c r="BY6" s="90">
        <v>0</v>
      </c>
      <c r="BZ6" s="90">
        <v>0</v>
      </c>
      <c r="CA6" s="90">
        <v>0</v>
      </c>
      <c r="CB6" s="90">
        <v>0</v>
      </c>
      <c r="CC6" s="90">
        <v>0</v>
      </c>
      <c r="CD6" s="90">
        <v>0</v>
      </c>
      <c r="CE6" s="90">
        <v>0</v>
      </c>
      <c r="CF6" s="90">
        <v>0</v>
      </c>
      <c r="CG6" s="86"/>
      <c r="CH6" s="87">
        <v>1.5173808746244521</v>
      </c>
      <c r="CI6" s="87">
        <v>1.656949429740223</v>
      </c>
      <c r="CJ6" s="87">
        <v>2.5691145976945791</v>
      </c>
      <c r="CK6" s="87">
        <v>3.861062892425565</v>
      </c>
      <c r="CL6" s="87">
        <v>2.0352825954302887</v>
      </c>
      <c r="CM6" s="87">
        <v>1.6009124212428105</v>
      </c>
      <c r="CN6" s="87">
        <v>4.0458429500476569</v>
      </c>
      <c r="CO6" s="87">
        <v>4.4734353289493924</v>
      </c>
      <c r="CP6" s="87">
        <v>6.3517713215091902</v>
      </c>
      <c r="CQ6" s="87">
        <v>7.7183678151229174</v>
      </c>
      <c r="CR6" s="87">
        <v>8.4487261738119201</v>
      </c>
      <c r="CS6" s="87">
        <v>8.6691030414321091</v>
      </c>
      <c r="CT6" s="87"/>
      <c r="CU6" s="87">
        <v>1.5173808746244504</v>
      </c>
      <c r="CV6" s="87">
        <v>1.656949429740223</v>
      </c>
      <c r="CW6" s="87">
        <v>2.5691145976945791</v>
      </c>
      <c r="CX6" s="87">
        <v>3.4631228460078063</v>
      </c>
      <c r="CY6" s="87">
        <v>0.77561358672899416</v>
      </c>
      <c r="CZ6" s="87">
        <v>0.34660589729003277</v>
      </c>
      <c r="DA6" s="87">
        <v>3.055002723987883</v>
      </c>
      <c r="DB6" s="87">
        <v>3.3800221020005665</v>
      </c>
      <c r="DC6" s="87">
        <v>4.1486851242205915</v>
      </c>
      <c r="DD6" s="87">
        <v>5.4869724525526351</v>
      </c>
      <c r="DE6" s="87">
        <v>6.4025854994174978</v>
      </c>
      <c r="DF6" s="87">
        <v>7.1240779223051192</v>
      </c>
      <c r="DG6" s="87">
        <v>0</v>
      </c>
      <c r="DH6" s="86"/>
      <c r="DI6" s="91">
        <v>3801.9118212200001</v>
      </c>
      <c r="DJ6" s="91">
        <v>3868.7175145700003</v>
      </c>
      <c r="DK6" s="91">
        <v>3883.3892923499998</v>
      </c>
      <c r="DL6" s="91">
        <v>3925.5641235400003</v>
      </c>
      <c r="DM6" s="91">
        <v>3981.2149017699999</v>
      </c>
      <c r="DN6" s="92">
        <v>3915.6191283500002</v>
      </c>
      <c r="DO6" s="92">
        <v>3906.1027630999997</v>
      </c>
      <c r="DP6" s="92">
        <v>3997.9825270599999</v>
      </c>
      <c r="DQ6" s="92">
        <v>4017.7560450800001</v>
      </c>
      <c r="DR6" s="92">
        <v>4087.6788342499999</v>
      </c>
      <c r="DS6" s="92">
        <v>4139.7497812199999</v>
      </c>
      <c r="DT6" s="92">
        <v>4170.24721658</v>
      </c>
      <c r="DU6" s="92">
        <v>4177.5409393700002</v>
      </c>
      <c r="DV6" s="86"/>
      <c r="DW6" s="93">
        <v>1.5173808746244521</v>
      </c>
      <c r="DX6" s="93">
        <v>0.13748242312134895</v>
      </c>
      <c r="DY6" s="93">
        <v>0.897297403740005</v>
      </c>
      <c r="DZ6" s="93">
        <v>1.259588034661685</v>
      </c>
      <c r="EA6" s="93">
        <v>-1.7579064243607112</v>
      </c>
      <c r="EB6" s="93">
        <v>-0.42570585697279117</v>
      </c>
      <c r="EC6" s="93">
        <v>2.4064060750439431</v>
      </c>
      <c r="ED6" s="93">
        <v>0.41096536562927888</v>
      </c>
      <c r="EE6" s="93">
        <v>1.7979077519999054</v>
      </c>
      <c r="EF6" s="93">
        <v>1.2849776516485223</v>
      </c>
      <c r="EG6" s="93">
        <v>0.67802583115863513</v>
      </c>
      <c r="EH6" s="93">
        <v>0.20320835052225483</v>
      </c>
      <c r="EI6" s="94"/>
      <c r="EJ6" s="93">
        <v>1.5173808746244504</v>
      </c>
      <c r="EK6" s="93">
        <v>0.13748242312134895</v>
      </c>
      <c r="EL6" s="93">
        <v>0.897297403740005</v>
      </c>
      <c r="EM6" s="93">
        <v>0.8716154485878036</v>
      </c>
      <c r="EN6" s="93">
        <v>-2.5975528143286741</v>
      </c>
      <c r="EO6" s="93">
        <v>-0.42570585697278007</v>
      </c>
      <c r="EP6" s="93">
        <v>2.6990417886879392</v>
      </c>
      <c r="EQ6" s="93">
        <v>0.31538437671305708</v>
      </c>
      <c r="ER6" s="93">
        <v>0.74353149340751212</v>
      </c>
      <c r="ES6" s="93">
        <v>1.2849776516485223</v>
      </c>
      <c r="ET6" s="93">
        <v>0.86798684764293199</v>
      </c>
      <c r="EU6" s="93">
        <v>0.67807790525125089</v>
      </c>
      <c r="EV6" s="49"/>
    </row>
    <row r="7" spans="1:152" ht="18" customHeight="1" thickTop="1" x14ac:dyDescent="0.25">
      <c r="A7" s="95"/>
      <c r="B7" s="96"/>
      <c r="C7" s="97"/>
      <c r="D7" s="98"/>
      <c r="E7" s="98"/>
      <c r="F7" s="99"/>
      <c r="G7" s="100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0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2"/>
      <c r="AG7" s="83">
        <f>((1+AF7/100)/(1+AC7/100)-1)*100</f>
        <v>0</v>
      </c>
      <c r="AH7" s="103">
        <v>1.479960325110909</v>
      </c>
      <c r="AI7" s="103">
        <v>0.11263789696700144</v>
      </c>
      <c r="AJ7" s="103">
        <v>0.91197226832309752</v>
      </c>
      <c r="AK7" s="103">
        <v>0.82304605782250917</v>
      </c>
      <c r="AL7" s="103">
        <v>-2.6541211726278391</v>
      </c>
      <c r="AM7" s="103">
        <v>-0.3864931336586892</v>
      </c>
      <c r="AN7" s="103">
        <v>2.6447342633315571</v>
      </c>
      <c r="AO7" s="103">
        <v>0.28060760124535022</v>
      </c>
      <c r="AP7" s="103">
        <v>0.66886344029570921</v>
      </c>
      <c r="AQ7" s="103">
        <v>1.1987447567284164</v>
      </c>
      <c r="AR7" s="103">
        <v>0.80820544291361784</v>
      </c>
      <c r="AS7" s="103">
        <v>0.64452586410772028</v>
      </c>
      <c r="AT7" s="104"/>
      <c r="AU7" s="105">
        <v>1.479960325110909</v>
      </c>
      <c r="AV7" s="105">
        <v>1.59426521826407</v>
      </c>
      <c r="AW7" s="105">
        <v>2.5207767432612513</v>
      </c>
      <c r="AX7" s="105">
        <v>3.3645699546956678</v>
      </c>
      <c r="AY7" s="105">
        <v>0.62114901853237825</v>
      </c>
      <c r="AZ7" s="105">
        <v>0.23225518656727218</v>
      </c>
      <c r="BA7" s="105">
        <v>2.8831319823963355</v>
      </c>
      <c r="BB7" s="105">
        <v>3.1718298711382147</v>
      </c>
      <c r="BC7" s="105">
        <v>3.8619085218303439</v>
      </c>
      <c r="BD7" s="105">
        <v>5.1069477044738392</v>
      </c>
      <c r="BE7" s="105">
        <v>5.9564277767017728</v>
      </c>
      <c r="BF7" s="105">
        <v>6.6393443584072571</v>
      </c>
      <c r="BG7" s="106"/>
      <c r="BH7" s="105">
        <v>0</v>
      </c>
      <c r="BI7" s="105">
        <v>0</v>
      </c>
      <c r="BJ7" s="105">
        <v>0</v>
      </c>
      <c r="BK7" s="105">
        <v>0</v>
      </c>
      <c r="BL7" s="90">
        <v>0</v>
      </c>
      <c r="BM7" s="90">
        <v>0</v>
      </c>
      <c r="BN7" s="90">
        <v>0</v>
      </c>
      <c r="BO7" s="90">
        <v>0</v>
      </c>
      <c r="BP7" s="90">
        <v>0</v>
      </c>
      <c r="BQ7" s="90">
        <v>0</v>
      </c>
      <c r="BR7" s="90">
        <v>0</v>
      </c>
      <c r="BS7" s="90">
        <v>0</v>
      </c>
      <c r="BT7" s="104"/>
      <c r="BU7" s="90">
        <v>0</v>
      </c>
      <c r="BV7" s="90">
        <v>0</v>
      </c>
      <c r="BW7" s="90">
        <v>0</v>
      </c>
      <c r="BX7" s="90">
        <v>0</v>
      </c>
      <c r="BY7" s="90">
        <v>0</v>
      </c>
      <c r="BZ7" s="90">
        <v>0</v>
      </c>
      <c r="CA7" s="90">
        <v>0</v>
      </c>
      <c r="CB7" s="90">
        <v>0</v>
      </c>
      <c r="CC7" s="90">
        <v>0</v>
      </c>
      <c r="CD7" s="90">
        <v>0</v>
      </c>
      <c r="CE7" s="90">
        <v>0</v>
      </c>
      <c r="CF7" s="90">
        <v>0</v>
      </c>
      <c r="CG7" s="104"/>
      <c r="CH7" s="105">
        <v>1.4799603251109072</v>
      </c>
      <c r="CI7" s="105">
        <v>1.59426521826407</v>
      </c>
      <c r="CJ7" s="105">
        <v>2.5207767432612513</v>
      </c>
      <c r="CK7" s="105">
        <v>3.7621309468082416</v>
      </c>
      <c r="CL7" s="105">
        <v>1.8788872602299165</v>
      </c>
      <c r="CM7" s="105">
        <v>1.4851323563212446</v>
      </c>
      <c r="CN7" s="105">
        <v>3.8723197273543377</v>
      </c>
      <c r="CO7" s="105">
        <v>4.263041123911222</v>
      </c>
      <c r="CP7" s="105">
        <v>6.0589284536287238</v>
      </c>
      <c r="CQ7" s="105">
        <v>7.3303042975089454</v>
      </c>
      <c r="CR7" s="105">
        <v>7.9939887586070881</v>
      </c>
      <c r="CS7" s="105">
        <v>8.177378280533361</v>
      </c>
      <c r="CT7" s="105"/>
      <c r="CU7" s="105">
        <v>1.479960325110909</v>
      </c>
      <c r="CV7" s="105">
        <v>1.59426521826407</v>
      </c>
      <c r="CW7" s="105">
        <v>2.5207767432612513</v>
      </c>
      <c r="CX7" s="105">
        <v>3.3645699546956678</v>
      </c>
      <c r="CY7" s="105">
        <v>0.62114901853237825</v>
      </c>
      <c r="CZ7" s="105">
        <v>0.23225518656727218</v>
      </c>
      <c r="DA7" s="105">
        <v>2.8831319823963355</v>
      </c>
      <c r="DB7" s="105">
        <v>3.1718298711382147</v>
      </c>
      <c r="DC7" s="105">
        <v>3.8619085218303439</v>
      </c>
      <c r="DD7" s="105">
        <v>5.1069477044738392</v>
      </c>
      <c r="DE7" s="105">
        <v>5.9564277767017728</v>
      </c>
      <c r="DF7" s="105">
        <v>6.6393443584072571</v>
      </c>
      <c r="DG7" s="105">
        <v>0</v>
      </c>
      <c r="DH7" s="104"/>
      <c r="DI7" s="107">
        <v>73.235323440000002</v>
      </c>
      <c r="DJ7" s="107">
        <v>74.737170380000009</v>
      </c>
      <c r="DK7" s="107">
        <v>75.237541059999998</v>
      </c>
      <c r="DL7" s="107">
        <v>76.370700589999984</v>
      </c>
      <c r="DM7" s="107">
        <v>77.724253019999992</v>
      </c>
      <c r="DN7" s="107">
        <v>76.493218369999994</v>
      </c>
      <c r="DO7" s="107">
        <v>76.282365959999993</v>
      </c>
      <c r="DP7" s="107">
        <v>78.496085349999987</v>
      </c>
      <c r="DQ7" s="107">
        <v>79.23061208</v>
      </c>
      <c r="DR7" s="107">
        <v>81.029122439999995</v>
      </c>
      <c r="DS7" s="107">
        <v>82.430132760000006</v>
      </c>
      <c r="DT7" s="107">
        <v>83.36710853999999</v>
      </c>
      <c r="DU7" s="107">
        <v>83.333300359999996</v>
      </c>
      <c r="DV7" s="104"/>
      <c r="DW7" s="105">
        <v>1.4799603251109072</v>
      </c>
      <c r="DX7" s="105">
        <v>0.11263789696700499</v>
      </c>
      <c r="DY7" s="105">
        <v>0.91197226832309131</v>
      </c>
      <c r="DZ7" s="105">
        <v>1.2108318362195503</v>
      </c>
      <c r="EA7" s="105">
        <v>-1.8149624235683226</v>
      </c>
      <c r="EB7" s="105">
        <v>-0.38649313365869409</v>
      </c>
      <c r="EC7" s="105">
        <v>2.3522532962281684</v>
      </c>
      <c r="ED7" s="105">
        <v>0.37615545467981626</v>
      </c>
      <c r="EE7" s="105">
        <v>1.7224582271518241</v>
      </c>
      <c r="EF7" s="105">
        <v>1.1987447567284093</v>
      </c>
      <c r="EG7" s="105">
        <v>0.61835701057781911</v>
      </c>
      <c r="EH7" s="105">
        <v>0.16981456471265588</v>
      </c>
      <c r="EI7" s="108"/>
      <c r="EJ7" s="105">
        <v>1.479960325110909</v>
      </c>
      <c r="EK7" s="105">
        <v>0.11263789696700499</v>
      </c>
      <c r="EL7" s="105">
        <v>0.91197226832309131</v>
      </c>
      <c r="EM7" s="105">
        <v>0.82304605782250739</v>
      </c>
      <c r="EN7" s="105">
        <v>-2.6541211726278324</v>
      </c>
      <c r="EO7" s="105">
        <v>-0.38649313365870519</v>
      </c>
      <c r="EP7" s="105">
        <v>2.6447342633315607</v>
      </c>
      <c r="EQ7" s="105">
        <v>0.28060760124535289</v>
      </c>
      <c r="ER7" s="105">
        <v>0.66886344029570832</v>
      </c>
      <c r="ES7" s="105">
        <v>1.1987447567284093</v>
      </c>
      <c r="ET7" s="105">
        <v>0.80820544291362317</v>
      </c>
      <c r="EU7" s="105">
        <v>0.64452586410772561</v>
      </c>
      <c r="EV7" s="49"/>
    </row>
    <row r="8" spans="1:152" ht="15" x14ac:dyDescent="0.2">
      <c r="A8" s="49"/>
      <c r="B8" s="48"/>
      <c r="C8" s="48"/>
      <c r="D8" s="48"/>
      <c r="E8" s="48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10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</row>
    <row r="9" spans="1:152" ht="15" x14ac:dyDescent="0.2">
      <c r="A9" s="49"/>
      <c r="B9" s="48"/>
      <c r="C9" s="48"/>
      <c r="D9" s="48"/>
      <c r="E9" s="48"/>
      <c r="F9" s="4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110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</row>
    <row r="11" spans="1:152" x14ac:dyDescent="0.2">
      <c r="AC11" s="46"/>
    </row>
    <row r="12" spans="1:152" x14ac:dyDescent="0.2">
      <c r="AC12" s="46"/>
    </row>
  </sheetData>
  <phoneticPr fontId="2" type="noConversion"/>
  <pageMargins left="0.39370078740157483" right="0.39370078740157483" top="0.59055118110236227" bottom="0.39370078740157483" header="0.31496062992125984" footer="0.51181102362204722"/>
  <pageSetup paperSize="9" scale="84" fitToHeight="2" orientation="landscape" blackAndWhite="1" horizontalDpi="1200" verticalDpi="1200" r:id="rId1"/>
  <headerFooter alignWithMargins="0">
    <oddHeader>&amp;L&amp;D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/>
  <dimension ref="B2:BH5"/>
  <sheetViews>
    <sheetView workbookViewId="0">
      <pane xSplit="1" ySplit="5" topLeftCell="B6" activePane="bottomRight" state="frozen"/>
      <selection activeCell="B83" sqref="B83"/>
      <selection pane="topRight" activeCell="B83" sqref="B83"/>
      <selection pane="bottomLeft" activeCell="B83" sqref="B83"/>
      <selection pane="bottomRight" activeCell="C5" sqref="C5"/>
    </sheetView>
  </sheetViews>
  <sheetFormatPr defaultRowHeight="12.75" x14ac:dyDescent="0.2"/>
  <cols>
    <col min="1" max="1" width="15.28515625" customWidth="1"/>
    <col min="2" max="2" width="16.28515625" bestFit="1" customWidth="1"/>
    <col min="3" max="3" width="30.7109375" customWidth="1"/>
    <col min="4" max="4" width="9.42578125" bestFit="1" customWidth="1"/>
    <col min="5" max="5" width="9.42578125" customWidth="1"/>
    <col min="7" max="7" width="16.28515625" bestFit="1" customWidth="1"/>
    <col min="8" max="8" width="30.7109375" customWidth="1"/>
    <col min="9" max="9" width="7" bestFit="1" customWidth="1"/>
    <col min="10" max="10" width="7" customWidth="1"/>
    <col min="12" max="12" width="16.28515625" bestFit="1" customWidth="1"/>
    <col min="13" max="13" width="30.7109375" customWidth="1"/>
    <col min="14" max="14" width="7" bestFit="1" customWidth="1"/>
    <col min="15" max="15" width="7" customWidth="1"/>
    <col min="17" max="17" width="16.28515625" bestFit="1" customWidth="1"/>
    <col min="18" max="18" width="30.7109375" customWidth="1"/>
    <col min="19" max="19" width="7" bestFit="1" customWidth="1"/>
    <col min="20" max="20" width="7" customWidth="1"/>
    <col min="22" max="22" width="16.28515625" bestFit="1" customWidth="1"/>
    <col min="23" max="23" width="30.7109375" customWidth="1"/>
    <col min="24" max="24" width="7" bestFit="1" customWidth="1"/>
    <col min="25" max="25" width="7" customWidth="1"/>
    <col min="27" max="27" width="16.28515625" bestFit="1" customWidth="1"/>
    <col min="28" max="28" width="30.7109375" customWidth="1"/>
    <col min="29" max="29" width="7" bestFit="1" customWidth="1"/>
    <col min="30" max="30" width="7" customWidth="1"/>
    <col min="32" max="32" width="16.28515625" bestFit="1" customWidth="1"/>
    <col min="33" max="33" width="30.7109375" customWidth="1"/>
    <col min="34" max="34" width="7" bestFit="1" customWidth="1"/>
    <col min="35" max="35" width="7" customWidth="1"/>
    <col min="37" max="37" width="16.28515625" bestFit="1" customWidth="1"/>
    <col min="38" max="38" width="30.7109375" customWidth="1"/>
    <col min="39" max="39" width="7" bestFit="1" customWidth="1"/>
    <col min="40" max="40" width="7" customWidth="1"/>
    <col min="42" max="42" width="16.28515625" bestFit="1" customWidth="1"/>
    <col min="43" max="43" width="30.7109375" customWidth="1"/>
    <col min="44" max="44" width="7" bestFit="1" customWidth="1"/>
    <col min="45" max="45" width="7" customWidth="1"/>
    <col min="47" max="47" width="16.28515625" bestFit="1" customWidth="1"/>
    <col min="48" max="48" width="30.7109375" customWidth="1"/>
    <col min="49" max="49" width="7" bestFit="1" customWidth="1"/>
    <col min="50" max="50" width="7" customWidth="1"/>
    <col min="52" max="52" width="16.28515625" bestFit="1" customWidth="1"/>
    <col min="53" max="53" width="30.7109375" customWidth="1"/>
    <col min="54" max="54" width="7" bestFit="1" customWidth="1"/>
    <col min="55" max="55" width="7" customWidth="1"/>
    <col min="57" max="57" width="16.28515625" bestFit="1" customWidth="1"/>
    <col min="58" max="58" width="30.7109375" customWidth="1"/>
    <col min="59" max="59" width="8.85546875" customWidth="1"/>
  </cols>
  <sheetData>
    <row r="2" spans="2:60" x14ac:dyDescent="0.2">
      <c r="B2" s="19" t="s">
        <v>18</v>
      </c>
      <c r="D2" s="20" t="s">
        <v>19</v>
      </c>
      <c r="E2" s="20" t="s">
        <v>91</v>
      </c>
      <c r="G2" s="19" t="s">
        <v>20</v>
      </c>
      <c r="I2" s="20" t="s">
        <v>21</v>
      </c>
      <c r="J2" s="20" t="s">
        <v>92</v>
      </c>
      <c r="L2" s="19" t="s">
        <v>22</v>
      </c>
      <c r="N2" s="20" t="s">
        <v>23</v>
      </c>
      <c r="O2" s="20" t="s">
        <v>93</v>
      </c>
      <c r="Q2" s="19" t="s">
        <v>24</v>
      </c>
      <c r="S2" s="20" t="s">
        <v>25</v>
      </c>
      <c r="T2" s="20" t="s">
        <v>94</v>
      </c>
      <c r="V2" s="19" t="s">
        <v>26</v>
      </c>
      <c r="X2" s="20" t="s">
        <v>27</v>
      </c>
      <c r="Y2" s="20" t="s">
        <v>95</v>
      </c>
      <c r="AA2" s="19" t="s">
        <v>28</v>
      </c>
      <c r="AC2" s="20" t="s">
        <v>29</v>
      </c>
      <c r="AD2" s="20" t="s">
        <v>96</v>
      </c>
      <c r="AF2" s="19" t="s">
        <v>30</v>
      </c>
      <c r="AH2" s="20" t="s">
        <v>31</v>
      </c>
      <c r="AI2" s="20" t="s">
        <v>97</v>
      </c>
      <c r="AK2" s="19" t="s">
        <v>32</v>
      </c>
      <c r="AM2" s="20" t="s">
        <v>33</v>
      </c>
      <c r="AN2" s="20" t="s">
        <v>98</v>
      </c>
      <c r="AP2" s="19" t="s">
        <v>34</v>
      </c>
      <c r="AR2" s="20" t="s">
        <v>35</v>
      </c>
      <c r="AS2" s="20" t="s">
        <v>99</v>
      </c>
      <c r="AU2" s="19" t="s">
        <v>36</v>
      </c>
      <c r="AW2" s="20" t="s">
        <v>37</v>
      </c>
      <c r="AX2" s="20" t="s">
        <v>100</v>
      </c>
      <c r="AZ2" s="19" t="s">
        <v>38</v>
      </c>
      <c r="BB2" s="20" t="s">
        <v>39</v>
      </c>
      <c r="BC2" s="20" t="s">
        <v>101</v>
      </c>
      <c r="BE2" s="19" t="s">
        <v>40</v>
      </c>
      <c r="BG2" s="20" t="s">
        <v>41</v>
      </c>
      <c r="BH2" s="20" t="s">
        <v>102</v>
      </c>
    </row>
    <row r="3" spans="2:60" x14ac:dyDescent="0.2">
      <c r="B3" s="19"/>
      <c r="D3" s="20"/>
      <c r="E3" s="20"/>
      <c r="G3" s="19"/>
      <c r="I3" s="20"/>
      <c r="J3" s="20"/>
      <c r="L3" s="19"/>
      <c r="N3" s="20"/>
      <c r="O3" s="20"/>
      <c r="Q3" s="19"/>
      <c r="S3" s="20"/>
      <c r="T3" s="20"/>
      <c r="V3" s="19"/>
      <c r="X3" s="20"/>
      <c r="Y3" s="20"/>
      <c r="AA3" s="19"/>
      <c r="AC3" s="20"/>
      <c r="AD3" s="20"/>
      <c r="AF3" s="19"/>
      <c r="AH3" s="20"/>
      <c r="AI3" s="20"/>
      <c r="AK3" s="19"/>
      <c r="AM3" s="20"/>
      <c r="AN3" s="20"/>
      <c r="AP3" s="19"/>
      <c r="AR3" s="20"/>
      <c r="AS3" s="20"/>
      <c r="AU3" s="19"/>
      <c r="AW3" s="20"/>
      <c r="AX3" s="20"/>
      <c r="AZ3" s="19"/>
      <c r="BB3" s="20"/>
      <c r="BC3" s="20"/>
      <c r="BE3" s="19"/>
      <c r="BG3" s="20"/>
      <c r="BH3" s="20"/>
    </row>
    <row r="4" spans="2:60" x14ac:dyDescent="0.2">
      <c r="B4" s="19" t="str">
        <f>"1/"&amp;year</f>
        <v>1/</v>
      </c>
      <c r="C4" s="13"/>
      <c r="D4" s="21" t="s">
        <v>103</v>
      </c>
      <c r="E4" s="21" t="s">
        <v>104</v>
      </c>
      <c r="F4" s="13"/>
      <c r="G4" s="19" t="str">
        <f>"2/"&amp;year</f>
        <v>2/</v>
      </c>
      <c r="H4" s="13"/>
      <c r="I4" s="21" t="s">
        <v>103</v>
      </c>
      <c r="J4" s="21" t="s">
        <v>104</v>
      </c>
      <c r="K4" s="13"/>
      <c r="L4" s="19" t="str">
        <f>"3/"&amp;year</f>
        <v>3/</v>
      </c>
      <c r="M4" s="13"/>
      <c r="N4" s="21" t="s">
        <v>103</v>
      </c>
      <c r="O4" s="21" t="s">
        <v>104</v>
      </c>
      <c r="P4" s="13"/>
      <c r="Q4" s="19" t="str">
        <f>"4/"&amp;year</f>
        <v>4/</v>
      </c>
      <c r="R4" s="13"/>
      <c r="S4" s="21" t="s">
        <v>103</v>
      </c>
      <c r="T4" s="21" t="s">
        <v>104</v>
      </c>
      <c r="U4" s="13"/>
      <c r="V4" s="19" t="str">
        <f>"5/"&amp;year</f>
        <v>5/</v>
      </c>
      <c r="W4" s="13"/>
      <c r="X4" s="21" t="s">
        <v>103</v>
      </c>
      <c r="Y4" s="21" t="s">
        <v>104</v>
      </c>
      <c r="Z4" s="13"/>
      <c r="AA4" s="19" t="str">
        <f>"6/"&amp;year</f>
        <v>6/</v>
      </c>
      <c r="AB4" s="13"/>
      <c r="AC4" s="21" t="s">
        <v>103</v>
      </c>
      <c r="AD4" s="21" t="s">
        <v>104</v>
      </c>
      <c r="AE4" s="13"/>
      <c r="AF4" s="19" t="str">
        <f>"7/"&amp;year</f>
        <v>7/</v>
      </c>
      <c r="AG4" s="13"/>
      <c r="AH4" s="21" t="s">
        <v>103</v>
      </c>
      <c r="AI4" s="21" t="s">
        <v>104</v>
      </c>
      <c r="AJ4" s="13"/>
      <c r="AK4" s="19" t="str">
        <f>"8/"&amp;year</f>
        <v>8/</v>
      </c>
      <c r="AL4" s="13"/>
      <c r="AM4" s="21" t="s">
        <v>103</v>
      </c>
      <c r="AN4" s="21" t="s">
        <v>104</v>
      </c>
      <c r="AO4" s="13"/>
      <c r="AP4" s="19" t="str">
        <f>"9/"&amp;year</f>
        <v>9/</v>
      </c>
      <c r="AQ4" s="13"/>
      <c r="AR4" s="21" t="s">
        <v>103</v>
      </c>
      <c r="AS4" s="21" t="s">
        <v>104</v>
      </c>
      <c r="AT4" s="13"/>
      <c r="AU4" s="19" t="str">
        <f>"10/"&amp;year</f>
        <v>10/</v>
      </c>
      <c r="AV4" s="13"/>
      <c r="AW4" s="21" t="s">
        <v>103</v>
      </c>
      <c r="AX4" s="21" t="s">
        <v>104</v>
      </c>
      <c r="AY4" s="13"/>
      <c r="AZ4" s="19" t="str">
        <f>"11/"&amp;year</f>
        <v>11/</v>
      </c>
      <c r="BA4" s="13"/>
      <c r="BB4" s="21" t="s">
        <v>103</v>
      </c>
      <c r="BC4" s="21" t="s">
        <v>104</v>
      </c>
      <c r="BD4" s="13"/>
      <c r="BE4" s="19" t="str">
        <f>"12/"&amp;year</f>
        <v>12/</v>
      </c>
      <c r="BF4" s="13"/>
      <c r="BG4" s="21" t="s">
        <v>103</v>
      </c>
      <c r="BH4" s="21" t="s">
        <v>104</v>
      </c>
    </row>
    <row r="5" spans="2:60" x14ac:dyDescent="0.2">
      <c r="B5" s="22" t="s">
        <v>42</v>
      </c>
      <c r="C5" s="11" t="s">
        <v>43</v>
      </c>
      <c r="D5" s="21" t="s">
        <v>105</v>
      </c>
      <c r="E5" s="21" t="s">
        <v>106</v>
      </c>
      <c r="G5" s="22" t="s">
        <v>42</v>
      </c>
      <c r="H5" s="11" t="s">
        <v>43</v>
      </c>
      <c r="I5" s="21" t="s">
        <v>105</v>
      </c>
      <c r="J5" s="21" t="s">
        <v>106</v>
      </c>
      <c r="L5" s="22" t="s">
        <v>42</v>
      </c>
      <c r="M5" s="11" t="s">
        <v>43</v>
      </c>
      <c r="N5" s="21" t="s">
        <v>105</v>
      </c>
      <c r="O5" s="21" t="s">
        <v>106</v>
      </c>
      <c r="Q5" s="22" t="s">
        <v>42</v>
      </c>
      <c r="R5" s="11" t="s">
        <v>43</v>
      </c>
      <c r="S5" s="21" t="s">
        <v>105</v>
      </c>
      <c r="T5" s="21" t="s">
        <v>106</v>
      </c>
      <c r="V5" s="22" t="s">
        <v>42</v>
      </c>
      <c r="W5" s="11" t="s">
        <v>43</v>
      </c>
      <c r="X5" s="21" t="s">
        <v>105</v>
      </c>
      <c r="Y5" s="21" t="s">
        <v>106</v>
      </c>
      <c r="AA5" s="22" t="s">
        <v>42</v>
      </c>
      <c r="AB5" s="11" t="s">
        <v>43</v>
      </c>
      <c r="AC5" s="21" t="s">
        <v>105</v>
      </c>
      <c r="AD5" s="21" t="s">
        <v>106</v>
      </c>
      <c r="AF5" s="22" t="s">
        <v>42</v>
      </c>
      <c r="AG5" s="11" t="s">
        <v>43</v>
      </c>
      <c r="AH5" s="21" t="s">
        <v>105</v>
      </c>
      <c r="AI5" s="21" t="s">
        <v>106</v>
      </c>
      <c r="AK5" s="22" t="s">
        <v>42</v>
      </c>
      <c r="AL5" s="11" t="s">
        <v>43</v>
      </c>
      <c r="AM5" s="21" t="s">
        <v>105</v>
      </c>
      <c r="AN5" s="21" t="s">
        <v>106</v>
      </c>
      <c r="AP5" s="22" t="s">
        <v>42</v>
      </c>
      <c r="AQ5" s="11" t="s">
        <v>43</v>
      </c>
      <c r="AR5" s="21" t="s">
        <v>105</v>
      </c>
      <c r="AS5" s="21" t="s">
        <v>106</v>
      </c>
      <c r="AU5" s="22" t="s">
        <v>42</v>
      </c>
      <c r="AV5" s="11" t="s">
        <v>43</v>
      </c>
      <c r="AW5" s="21" t="s">
        <v>105</v>
      </c>
      <c r="AX5" s="21" t="s">
        <v>106</v>
      </c>
      <c r="AZ5" s="22" t="s">
        <v>42</v>
      </c>
      <c r="BA5" s="11" t="s">
        <v>43</v>
      </c>
      <c r="BB5" s="21" t="s">
        <v>105</v>
      </c>
      <c r="BC5" s="21" t="s">
        <v>106</v>
      </c>
      <c r="BE5" s="22" t="s">
        <v>42</v>
      </c>
      <c r="BF5" s="11" t="s">
        <v>43</v>
      </c>
      <c r="BG5" s="21" t="s">
        <v>105</v>
      </c>
      <c r="BH5" s="21" t="s">
        <v>106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/>
  <dimension ref="B2:CF7"/>
  <sheetViews>
    <sheetView workbookViewId="0">
      <pane xSplit="1" ySplit="5" topLeftCell="K12" activePane="bottomRight" state="frozen"/>
      <selection activeCell="B83" sqref="B83"/>
      <selection pane="topRight" activeCell="B83" sqref="B83"/>
      <selection pane="bottomLeft" activeCell="B83" sqref="B83"/>
      <selection pane="bottomRight" activeCell="CA7" sqref="CA7:CF7"/>
    </sheetView>
  </sheetViews>
  <sheetFormatPr defaultColWidth="9.140625" defaultRowHeight="12.75" x14ac:dyDescent="0.2"/>
  <cols>
    <col min="1" max="1" width="11.5703125" style="13" customWidth="1"/>
    <col min="2" max="3" width="15.7109375" style="13" customWidth="1"/>
    <col min="4" max="4" width="15.85546875" style="13" bestFit="1" customWidth="1"/>
    <col min="5" max="5" width="30.7109375" style="13" customWidth="1"/>
    <col min="6" max="6" width="7.5703125" style="16" bestFit="1" customWidth="1"/>
    <col min="7" max="7" width="7.5703125" style="16" customWidth="1"/>
    <col min="8" max="8" width="7.28515625" style="13" customWidth="1"/>
    <col min="9" max="10" width="15.7109375" style="13" customWidth="1"/>
    <col min="11" max="11" width="15.85546875" style="13" customWidth="1"/>
    <col min="12" max="12" width="30.7109375" style="13" customWidth="1"/>
    <col min="13" max="13" width="7" style="13" bestFit="1" customWidth="1"/>
    <col min="14" max="14" width="7" style="13" customWidth="1"/>
    <col min="15" max="15" width="7.28515625" style="13" customWidth="1"/>
    <col min="16" max="17" width="15.7109375" style="28" customWidth="1"/>
    <col min="18" max="18" width="15.85546875" style="13" customWidth="1"/>
    <col min="19" max="19" width="30.7109375" style="13" customWidth="1"/>
    <col min="20" max="20" width="7" style="13" bestFit="1" customWidth="1"/>
    <col min="21" max="21" width="7" style="13" customWidth="1"/>
    <col min="22" max="22" width="7.28515625" style="13" customWidth="1"/>
    <col min="23" max="24" width="15.7109375" style="13" customWidth="1"/>
    <col min="25" max="25" width="15.85546875" style="13" customWidth="1"/>
    <col min="26" max="26" width="30.7109375" style="13" customWidth="1"/>
    <col min="27" max="27" width="7" style="13" bestFit="1" customWidth="1"/>
    <col min="28" max="28" width="7" style="13" customWidth="1"/>
    <col min="29" max="29" width="7.28515625" style="13" customWidth="1"/>
    <col min="30" max="31" width="15.7109375" style="13" customWidth="1"/>
    <col min="32" max="32" width="15.85546875" style="13" customWidth="1"/>
    <col min="33" max="33" width="30.7109375" style="13" customWidth="1"/>
    <col min="34" max="34" width="7" style="13" bestFit="1" customWidth="1"/>
    <col min="35" max="35" width="7" style="13" customWidth="1"/>
    <col min="36" max="36" width="7.28515625" style="13" customWidth="1"/>
    <col min="37" max="38" width="15.7109375" style="13" customWidth="1"/>
    <col min="39" max="39" width="15.85546875" style="13" customWidth="1"/>
    <col min="40" max="40" width="30.7109375" style="13" customWidth="1"/>
    <col min="41" max="41" width="7" style="13" bestFit="1" customWidth="1"/>
    <col min="42" max="42" width="7" style="13" customWidth="1"/>
    <col min="43" max="43" width="7.28515625" style="13" customWidth="1"/>
    <col min="44" max="45" width="15.7109375" style="13" customWidth="1"/>
    <col min="46" max="46" width="15.85546875" style="13" customWidth="1"/>
    <col min="47" max="47" width="30.7109375" style="13" customWidth="1"/>
    <col min="48" max="48" width="7" style="13" bestFit="1" customWidth="1"/>
    <col min="49" max="49" width="7" style="13" customWidth="1"/>
    <col min="50" max="50" width="7.28515625" style="13" customWidth="1"/>
    <col min="51" max="52" width="15.7109375" style="13" customWidth="1"/>
    <col min="53" max="53" width="15.85546875" style="13" customWidth="1"/>
    <col min="54" max="54" width="30.7109375" style="13" customWidth="1"/>
    <col min="55" max="55" width="7" style="13" bestFit="1" customWidth="1"/>
    <col min="56" max="56" width="7" style="13" customWidth="1"/>
    <col min="57" max="57" width="7.28515625" style="13" customWidth="1"/>
    <col min="58" max="59" width="15.7109375" style="13" customWidth="1"/>
    <col min="60" max="60" width="15.85546875" style="13" customWidth="1"/>
    <col min="61" max="61" width="30.7109375" style="13" customWidth="1"/>
    <col min="62" max="62" width="7" style="13" bestFit="1" customWidth="1"/>
    <col min="63" max="63" width="7" style="13" customWidth="1"/>
    <col min="64" max="64" width="7.28515625" style="13" customWidth="1"/>
    <col min="65" max="66" width="15.7109375" style="13" customWidth="1"/>
    <col min="67" max="67" width="15.85546875" style="13" customWidth="1"/>
    <col min="68" max="68" width="30.7109375" style="13" customWidth="1"/>
    <col min="69" max="69" width="7" style="13" bestFit="1" customWidth="1"/>
    <col min="70" max="70" width="7" style="13" customWidth="1"/>
    <col min="71" max="71" width="7.28515625" style="13" customWidth="1"/>
    <col min="72" max="73" width="15.7109375" style="13" customWidth="1"/>
    <col min="74" max="74" width="15.85546875" style="13" customWidth="1"/>
    <col min="75" max="75" width="14.85546875" style="13" bestFit="1" customWidth="1"/>
    <col min="76" max="76" width="7" style="13" bestFit="1" customWidth="1"/>
    <col min="77" max="77" width="7" style="13" customWidth="1"/>
    <col min="78" max="78" width="7.28515625" style="13" customWidth="1"/>
    <col min="79" max="80" width="15.7109375" style="13" customWidth="1"/>
    <col min="81" max="81" width="15.85546875" style="13" customWidth="1"/>
    <col min="82" max="82" width="14.85546875" style="13" bestFit="1" customWidth="1"/>
    <col min="83" max="83" width="8.42578125" style="13" customWidth="1"/>
    <col min="84" max="16384" width="9.140625" style="13"/>
  </cols>
  <sheetData>
    <row r="2" spans="2:84" x14ac:dyDescent="0.2">
      <c r="B2" s="14" t="s">
        <v>44</v>
      </c>
      <c r="C2" s="14"/>
      <c r="D2" s="14" t="s">
        <v>45</v>
      </c>
      <c r="E2" s="14"/>
      <c r="F2" s="23" t="s">
        <v>46</v>
      </c>
      <c r="G2" s="24" t="s">
        <v>107</v>
      </c>
      <c r="H2" s="15"/>
      <c r="I2" s="14" t="s">
        <v>47</v>
      </c>
      <c r="J2" s="14"/>
      <c r="K2" s="14" t="s">
        <v>48</v>
      </c>
      <c r="L2" s="14"/>
      <c r="M2" s="23" t="s">
        <v>49</v>
      </c>
      <c r="N2" s="24" t="s">
        <v>108</v>
      </c>
      <c r="O2" s="15"/>
      <c r="P2" s="27" t="s">
        <v>50</v>
      </c>
      <c r="Q2" s="27"/>
      <c r="R2" s="14" t="s">
        <v>51</v>
      </c>
      <c r="S2" s="14"/>
      <c r="T2" s="23" t="s">
        <v>52</v>
      </c>
      <c r="U2" s="24" t="s">
        <v>109</v>
      </c>
      <c r="V2" s="15"/>
      <c r="W2" s="14" t="s">
        <v>53</v>
      </c>
      <c r="X2" s="14"/>
      <c r="Y2" s="14" t="s">
        <v>54</v>
      </c>
      <c r="Z2" s="14"/>
      <c r="AA2" s="14" t="s">
        <v>55</v>
      </c>
      <c r="AB2" s="24" t="s">
        <v>110</v>
      </c>
      <c r="AC2" s="15"/>
      <c r="AD2" s="14" t="s">
        <v>56</v>
      </c>
      <c r="AE2" s="14"/>
      <c r="AF2" s="14" t="s">
        <v>57</v>
      </c>
      <c r="AG2" s="14"/>
      <c r="AH2" s="14" t="s">
        <v>58</v>
      </c>
      <c r="AI2" s="24" t="s">
        <v>111</v>
      </c>
      <c r="AJ2" s="15"/>
      <c r="AK2" s="14" t="s">
        <v>59</v>
      </c>
      <c r="AL2" s="14"/>
      <c r="AM2" s="14" t="s">
        <v>60</v>
      </c>
      <c r="AN2" s="14"/>
      <c r="AO2" s="14" t="s">
        <v>61</v>
      </c>
      <c r="AP2" s="24" t="s">
        <v>112</v>
      </c>
      <c r="AQ2" s="15"/>
      <c r="AR2" s="14" t="s">
        <v>62</v>
      </c>
      <c r="AS2" s="14"/>
      <c r="AT2" s="14" t="s">
        <v>63</v>
      </c>
      <c r="AU2" s="14"/>
      <c r="AV2" s="14" t="s">
        <v>64</v>
      </c>
      <c r="AW2" s="24" t="s">
        <v>113</v>
      </c>
      <c r="AX2" s="15"/>
      <c r="AY2" s="14" t="s">
        <v>65</v>
      </c>
      <c r="AZ2" s="14"/>
      <c r="BA2" s="14" t="s">
        <v>66</v>
      </c>
      <c r="BB2" s="14"/>
      <c r="BC2" s="14" t="s">
        <v>67</v>
      </c>
      <c r="BD2" s="24" t="s">
        <v>114</v>
      </c>
      <c r="BE2" s="15"/>
      <c r="BF2" s="14" t="s">
        <v>68</v>
      </c>
      <c r="BG2" s="14"/>
      <c r="BH2" s="14" t="s">
        <v>69</v>
      </c>
      <c r="BI2" s="14"/>
      <c r="BJ2" s="14" t="s">
        <v>70</v>
      </c>
      <c r="BK2" s="24" t="s">
        <v>115</v>
      </c>
      <c r="BL2" s="15"/>
      <c r="BM2" s="14" t="s">
        <v>71</v>
      </c>
      <c r="BN2" s="14"/>
      <c r="BO2" s="14" t="s">
        <v>72</v>
      </c>
      <c r="BP2" s="14"/>
      <c r="BQ2" s="14" t="s">
        <v>73</v>
      </c>
      <c r="BR2" s="24" t="s">
        <v>116</v>
      </c>
      <c r="BS2" s="15"/>
      <c r="BT2" s="14" t="s">
        <v>74</v>
      </c>
      <c r="BU2" s="14"/>
      <c r="BV2" s="14" t="s">
        <v>75</v>
      </c>
      <c r="BW2" s="14"/>
      <c r="BX2" s="14" t="s">
        <v>76</v>
      </c>
      <c r="BY2" s="24" t="s">
        <v>117</v>
      </c>
      <c r="BZ2" s="15"/>
      <c r="CA2" s="14" t="s">
        <v>77</v>
      </c>
      <c r="CB2" s="14"/>
      <c r="CC2" s="14" t="s">
        <v>78</v>
      </c>
      <c r="CD2" s="14"/>
      <c r="CE2" s="14" t="s">
        <v>79</v>
      </c>
      <c r="CF2" s="24" t="s">
        <v>118</v>
      </c>
    </row>
    <row r="3" spans="2:84" x14ac:dyDescent="0.2">
      <c r="F3" s="25"/>
      <c r="G3" s="25"/>
      <c r="M3" s="25"/>
      <c r="N3" s="25"/>
      <c r="T3" s="25"/>
      <c r="U3" s="25"/>
      <c r="AB3" s="25"/>
      <c r="AI3" s="25"/>
      <c r="AP3" s="25"/>
      <c r="AW3" s="25"/>
      <c r="BD3" s="25"/>
      <c r="BK3" s="25"/>
      <c r="BR3" s="25"/>
      <c r="BY3" s="25"/>
      <c r="CF3" s="25"/>
    </row>
    <row r="4" spans="2:84" x14ac:dyDescent="0.2">
      <c r="B4" s="12" t="str">
        <f>"1/"&amp;year</f>
        <v>1/</v>
      </c>
      <c r="C4" s="12"/>
      <c r="E4" s="11"/>
      <c r="F4" s="21" t="s">
        <v>103</v>
      </c>
      <c r="G4" s="21" t="s">
        <v>104</v>
      </c>
      <c r="I4" s="12" t="str">
        <f>"2/"&amp;year</f>
        <v>2/</v>
      </c>
      <c r="J4" s="12"/>
      <c r="L4" s="11"/>
      <c r="M4" s="26" t="str">
        <f>F4</f>
        <v>מסלול</v>
      </c>
      <c r="N4" s="21" t="s">
        <v>104</v>
      </c>
      <c r="P4" s="29" t="str">
        <f>"3/"&amp;year</f>
        <v>3/</v>
      </c>
      <c r="Q4" s="29"/>
      <c r="S4" s="11"/>
      <c r="T4" s="26" t="str">
        <f>M4</f>
        <v>מסלול</v>
      </c>
      <c r="U4" s="21" t="s">
        <v>104</v>
      </c>
      <c r="W4" s="12" t="str">
        <f>"4/"&amp;year</f>
        <v>4/</v>
      </c>
      <c r="X4" s="12"/>
      <c r="Z4" s="11"/>
      <c r="AA4" s="26" t="str">
        <f>T4</f>
        <v>מסלול</v>
      </c>
      <c r="AB4" s="21" t="s">
        <v>104</v>
      </c>
      <c r="AD4" s="12" t="str">
        <f>"5/"&amp;year</f>
        <v>5/</v>
      </c>
      <c r="AE4" s="12"/>
      <c r="AG4" s="11"/>
      <c r="AH4" s="26" t="str">
        <f>AA4</f>
        <v>מסלול</v>
      </c>
      <c r="AI4" s="21" t="s">
        <v>104</v>
      </c>
      <c r="AK4" s="12" t="str">
        <f>"6/"&amp;year</f>
        <v>6/</v>
      </c>
      <c r="AL4" s="12"/>
      <c r="AN4" s="11"/>
      <c r="AO4" s="26" t="str">
        <f>AH4</f>
        <v>מסלול</v>
      </c>
      <c r="AP4" s="21" t="s">
        <v>104</v>
      </c>
      <c r="AR4" s="12" t="str">
        <f>"7/"&amp;year</f>
        <v>7/</v>
      </c>
      <c r="AS4" s="12"/>
      <c r="AU4" s="11"/>
      <c r="AV4" s="26" t="str">
        <f>AO4</f>
        <v>מסלול</v>
      </c>
      <c r="AW4" s="21" t="s">
        <v>104</v>
      </c>
      <c r="AY4" s="12" t="str">
        <f>"8/"&amp;year</f>
        <v>8/</v>
      </c>
      <c r="AZ4" s="12"/>
      <c r="BB4" s="11"/>
      <c r="BC4" s="26" t="str">
        <f>AV4</f>
        <v>מסלול</v>
      </c>
      <c r="BD4" s="21" t="s">
        <v>104</v>
      </c>
      <c r="BF4" s="12" t="str">
        <f>"9/"&amp;year</f>
        <v>9/</v>
      </c>
      <c r="BG4" s="12"/>
      <c r="BI4" s="11"/>
      <c r="BJ4" s="26" t="str">
        <f>BC4</f>
        <v>מסלול</v>
      </c>
      <c r="BK4" s="21" t="s">
        <v>104</v>
      </c>
      <c r="BM4" s="12" t="str">
        <f>"10/"&amp;year</f>
        <v>10/</v>
      </c>
      <c r="BN4" s="12"/>
      <c r="BP4" s="11"/>
      <c r="BQ4" s="26" t="str">
        <f>BJ4</f>
        <v>מסלול</v>
      </c>
      <c r="BR4" s="21" t="s">
        <v>104</v>
      </c>
      <c r="BT4" s="12" t="str">
        <f>"11/"&amp;year</f>
        <v>11/</v>
      </c>
      <c r="BU4" s="12"/>
      <c r="BW4" s="11"/>
      <c r="BX4" s="26" t="str">
        <f>BQ4</f>
        <v>מסלול</v>
      </c>
      <c r="BY4" s="21" t="s">
        <v>104</v>
      </c>
      <c r="CA4" s="12" t="str">
        <f>"12/"&amp;year</f>
        <v>12/</v>
      </c>
      <c r="CB4" s="12"/>
      <c r="CD4" s="11"/>
      <c r="CE4" s="26" t="str">
        <f>BX4</f>
        <v>מסלול</v>
      </c>
      <c r="CF4" s="21" t="s">
        <v>104</v>
      </c>
    </row>
    <row r="5" spans="2:84" x14ac:dyDescent="0.2">
      <c r="B5" s="11" t="s">
        <v>124</v>
      </c>
      <c r="C5" s="11" t="s">
        <v>123</v>
      </c>
      <c r="D5" s="11" t="s">
        <v>80</v>
      </c>
      <c r="E5" s="11" t="s">
        <v>81</v>
      </c>
      <c r="F5" s="21" t="s">
        <v>105</v>
      </c>
      <c r="G5" s="21" t="s">
        <v>106</v>
      </c>
      <c r="I5" s="11" t="str">
        <f>prs12_old</f>
        <v>השקעות ברוטו</v>
      </c>
      <c r="J5" s="11" t="str">
        <f>prsneto</f>
        <v>השקעות נטו</v>
      </c>
      <c r="K5" s="11" t="str">
        <f>D5</f>
        <v>מדד קופה</v>
      </c>
      <c r="L5" s="11" t="str">
        <f>E5</f>
        <v>שם קופה</v>
      </c>
      <c r="M5" s="26" t="str">
        <f>F5</f>
        <v>נגה</v>
      </c>
      <c r="N5" s="21" t="s">
        <v>106</v>
      </c>
      <c r="P5" s="30" t="str">
        <f>prs12_old</f>
        <v>השקעות ברוטו</v>
      </c>
      <c r="Q5" s="30" t="str">
        <f>prsneto</f>
        <v>השקעות נטו</v>
      </c>
      <c r="R5" s="11" t="str">
        <f>K5</f>
        <v>מדד קופה</v>
      </c>
      <c r="S5" s="11" t="str">
        <f>L5</f>
        <v>שם קופה</v>
      </c>
      <c r="T5" s="26" t="str">
        <f>M5</f>
        <v>נגה</v>
      </c>
      <c r="U5" s="21" t="s">
        <v>106</v>
      </c>
      <c r="W5" s="11" t="str">
        <f>prs12_old</f>
        <v>השקעות ברוטו</v>
      </c>
      <c r="X5" s="11" t="str">
        <f>prsneto</f>
        <v>השקעות נטו</v>
      </c>
      <c r="Y5" s="11" t="str">
        <f>R5</f>
        <v>מדד קופה</v>
      </c>
      <c r="Z5" s="11" t="str">
        <f>S5</f>
        <v>שם קופה</v>
      </c>
      <c r="AA5" s="26" t="str">
        <f>T5</f>
        <v>נגה</v>
      </c>
      <c r="AB5" s="21" t="s">
        <v>106</v>
      </c>
      <c r="AD5" s="11" t="str">
        <f>prs12_old</f>
        <v>השקעות ברוטו</v>
      </c>
      <c r="AE5" s="11" t="str">
        <f>prsneto</f>
        <v>השקעות נטו</v>
      </c>
      <c r="AF5" s="11" t="str">
        <f>Y5</f>
        <v>מדד קופה</v>
      </c>
      <c r="AG5" s="11" t="str">
        <f>Z5</f>
        <v>שם קופה</v>
      </c>
      <c r="AH5" s="26" t="str">
        <f>AA5</f>
        <v>נגה</v>
      </c>
      <c r="AI5" s="21" t="s">
        <v>106</v>
      </c>
      <c r="AK5" s="11" t="str">
        <f>prs12_old</f>
        <v>השקעות ברוטו</v>
      </c>
      <c r="AL5" s="11" t="str">
        <f>prsneto</f>
        <v>השקעות נטו</v>
      </c>
      <c r="AM5" s="11" t="str">
        <f>AF5</f>
        <v>מדד קופה</v>
      </c>
      <c r="AN5" s="11" t="str">
        <f>AG5</f>
        <v>שם קופה</v>
      </c>
      <c r="AO5" s="26" t="str">
        <f>AH5</f>
        <v>נגה</v>
      </c>
      <c r="AP5" s="21" t="s">
        <v>106</v>
      </c>
      <c r="AR5" s="11" t="str">
        <f>prs12_old</f>
        <v>השקעות ברוטו</v>
      </c>
      <c r="AS5" s="11" t="str">
        <f>prsneto</f>
        <v>השקעות נטו</v>
      </c>
      <c r="AT5" s="11" t="str">
        <f>AM5</f>
        <v>מדד קופה</v>
      </c>
      <c r="AU5" s="11" t="str">
        <f>AN5</f>
        <v>שם קופה</v>
      </c>
      <c r="AV5" s="26" t="str">
        <f>AO5</f>
        <v>נגה</v>
      </c>
      <c r="AW5" s="21" t="s">
        <v>106</v>
      </c>
      <c r="AY5" s="11" t="str">
        <f>prs12_old</f>
        <v>השקעות ברוטו</v>
      </c>
      <c r="AZ5" s="11" t="str">
        <f>prsneto</f>
        <v>השקעות נטו</v>
      </c>
      <c r="BA5" s="11" t="str">
        <f>AT5</f>
        <v>מדד קופה</v>
      </c>
      <c r="BB5" s="11" t="str">
        <f>AU5</f>
        <v>שם קופה</v>
      </c>
      <c r="BC5" s="26" t="str">
        <f>AV5</f>
        <v>נגה</v>
      </c>
      <c r="BD5" s="21" t="s">
        <v>106</v>
      </c>
      <c r="BF5" s="11" t="str">
        <f>prs12_old</f>
        <v>השקעות ברוטו</v>
      </c>
      <c r="BG5" s="11" t="str">
        <f>prsneto</f>
        <v>השקעות נטו</v>
      </c>
      <c r="BH5" s="11" t="str">
        <f>BA5</f>
        <v>מדד קופה</v>
      </c>
      <c r="BI5" s="11" t="str">
        <f>BB5</f>
        <v>שם קופה</v>
      </c>
      <c r="BJ5" s="26" t="str">
        <f>BC5</f>
        <v>נגה</v>
      </c>
      <c r="BK5" s="21" t="s">
        <v>106</v>
      </c>
      <c r="BM5" s="11" t="str">
        <f>prs12_old</f>
        <v>השקעות ברוטו</v>
      </c>
      <c r="BN5" s="11" t="str">
        <f>prsneto</f>
        <v>השקעות נטו</v>
      </c>
      <c r="BO5" s="11" t="str">
        <f>BH5</f>
        <v>מדד קופה</v>
      </c>
      <c r="BP5" s="11" t="str">
        <f>BI5</f>
        <v>שם קופה</v>
      </c>
      <c r="BQ5" s="26" t="str">
        <f>BJ5</f>
        <v>נגה</v>
      </c>
      <c r="BR5" s="21" t="s">
        <v>106</v>
      </c>
      <c r="BT5" s="11" t="str">
        <f>prs12_old</f>
        <v>השקעות ברוטו</v>
      </c>
      <c r="BU5" s="11" t="str">
        <f>prsneto</f>
        <v>השקעות נטו</v>
      </c>
      <c r="BV5" s="11" t="str">
        <f>BO5</f>
        <v>מדד קופה</v>
      </c>
      <c r="BW5" s="11" t="str">
        <f>BP5</f>
        <v>שם קופה</v>
      </c>
      <c r="BX5" s="26" t="str">
        <f>BQ5</f>
        <v>נגה</v>
      </c>
      <c r="BY5" s="21" t="s">
        <v>106</v>
      </c>
      <c r="CA5" s="11" t="str">
        <f>prs12_old</f>
        <v>השקעות ברוטו</v>
      </c>
      <c r="CB5" s="11" t="str">
        <f>prsneto</f>
        <v>השקעות נטו</v>
      </c>
      <c r="CC5" s="11" t="str">
        <f>BV5</f>
        <v>מדד קופה</v>
      </c>
      <c r="CD5" s="11" t="str">
        <f>BW5</f>
        <v>שם קופה</v>
      </c>
      <c r="CE5" s="26" t="str">
        <f>BX5</f>
        <v>נגה</v>
      </c>
      <c r="CF5" s="21" t="s">
        <v>106</v>
      </c>
    </row>
    <row r="6" spans="2:84" x14ac:dyDescent="0.2">
      <c r="B6" s="32">
        <v>74737170.38000001</v>
      </c>
      <c r="C6" s="32">
        <v>74737170.38000001</v>
      </c>
      <c r="D6" s="33">
        <v>16.133885461323999</v>
      </c>
      <c r="E6" s="33" t="s">
        <v>127</v>
      </c>
      <c r="F6" s="34">
        <v>218</v>
      </c>
      <c r="G6" s="35">
        <v>4</v>
      </c>
      <c r="I6" s="39">
        <v>75237541.060000002</v>
      </c>
      <c r="J6" s="40">
        <v>75237541.060000002</v>
      </c>
      <c r="K6" s="33">
        <v>16.1520583306067</v>
      </c>
      <c r="L6" s="33" t="s">
        <v>127</v>
      </c>
      <c r="M6" s="41">
        <v>218</v>
      </c>
      <c r="N6" s="35">
        <v>4</v>
      </c>
      <c r="P6" s="42">
        <v>3925564123.5400004</v>
      </c>
      <c r="Q6" s="40">
        <v>3925564123.5400004</v>
      </c>
      <c r="R6" s="33">
        <v>71.194246484142099</v>
      </c>
      <c r="S6" s="33" t="s">
        <v>128</v>
      </c>
      <c r="T6" s="41">
        <v>217</v>
      </c>
      <c r="U6" s="35">
        <v>4</v>
      </c>
      <c r="W6" s="40">
        <v>3981214901.77</v>
      </c>
      <c r="X6" s="40">
        <v>3981214901.77</v>
      </c>
      <c r="Y6" s="43">
        <v>72.091000694223894</v>
      </c>
      <c r="Z6" t="s">
        <v>128</v>
      </c>
      <c r="AA6" s="35">
        <v>217</v>
      </c>
      <c r="AB6" s="35">
        <v>4</v>
      </c>
      <c r="AD6" s="40">
        <v>3915619128.3500004</v>
      </c>
      <c r="AE6" s="40">
        <v>3915619128.3500004</v>
      </c>
      <c r="AF6" s="43">
        <v>70.823708361634203</v>
      </c>
      <c r="AG6" t="s">
        <v>128</v>
      </c>
      <c r="AH6" s="35">
        <v>217</v>
      </c>
      <c r="AI6" s="35">
        <v>4</v>
      </c>
      <c r="AK6" s="33">
        <v>3906102763.0999999</v>
      </c>
      <c r="AL6" s="40">
        <v>3906102763.0999999</v>
      </c>
      <c r="AM6" s="33">
        <v>70.522207687013406</v>
      </c>
      <c r="AN6" s="33" t="s">
        <v>128</v>
      </c>
      <c r="AO6" s="33">
        <v>217</v>
      </c>
      <c r="AP6" s="33">
        <v>4</v>
      </c>
      <c r="AR6" s="42">
        <v>78496085.349999994</v>
      </c>
      <c r="AS6" s="40">
        <v>78496085.349999994</v>
      </c>
      <c r="AT6" s="33">
        <v>16.514236936181302</v>
      </c>
      <c r="AU6" s="33" t="s">
        <v>127</v>
      </c>
      <c r="AV6" s="33">
        <v>218</v>
      </c>
      <c r="AW6" s="33">
        <v>4</v>
      </c>
      <c r="AY6" s="40">
        <v>4017756045.0799999</v>
      </c>
      <c r="AZ6" s="40">
        <v>4017756045.0799999</v>
      </c>
      <c r="BA6" s="43">
        <v>72.516054516292797</v>
      </c>
      <c r="BB6" t="s">
        <v>128</v>
      </c>
      <c r="BC6" s="35">
        <v>217</v>
      </c>
      <c r="BD6" s="35">
        <v>4</v>
      </c>
      <c r="BF6" s="44">
        <v>81029122.439999998</v>
      </c>
      <c r="BG6" s="45">
        <v>81029122.439999998</v>
      </c>
      <c r="BH6" s="33">
        <v>16.8618769492974</v>
      </c>
      <c r="BI6" s="33" t="s">
        <v>127</v>
      </c>
      <c r="BJ6" s="33">
        <v>218</v>
      </c>
      <c r="BK6" s="33">
        <v>4</v>
      </c>
      <c r="BM6" s="45">
        <v>4139749781.2199998</v>
      </c>
      <c r="BN6" s="40">
        <v>4139749781.2199998</v>
      </c>
      <c r="BO6" s="43">
        <v>74.768394552093696</v>
      </c>
      <c r="BP6" t="s">
        <v>128</v>
      </c>
      <c r="BQ6" s="35">
        <v>217</v>
      </c>
      <c r="BR6" s="35">
        <v>4</v>
      </c>
      <c r="BT6" s="44">
        <v>83367108.539999992</v>
      </c>
      <c r="BU6" s="40">
        <v>83367108.539999992</v>
      </c>
      <c r="BV6" s="33">
        <v>17.169524303723399</v>
      </c>
      <c r="BW6" s="33" t="s">
        <v>127</v>
      </c>
      <c r="BX6" s="33">
        <v>218</v>
      </c>
      <c r="BY6" s="33">
        <v>4</v>
      </c>
      <c r="CA6" s="40">
        <v>4177540939.3700004</v>
      </c>
      <c r="CB6" s="40">
        <v>4177540939.3700004</v>
      </c>
      <c r="CC6" s="43">
        <v>75.428309364739803</v>
      </c>
      <c r="CD6" t="s">
        <v>128</v>
      </c>
      <c r="CE6" s="35">
        <v>217</v>
      </c>
      <c r="CF6" s="33">
        <v>4</v>
      </c>
    </row>
    <row r="7" spans="2:84" x14ac:dyDescent="0.2">
      <c r="B7" s="36">
        <v>3868717514.5700002</v>
      </c>
      <c r="C7" s="36">
        <v>3868717514.5700002</v>
      </c>
      <c r="D7" s="31">
        <v>70.464227606533299</v>
      </c>
      <c r="E7" s="31" t="s">
        <v>128</v>
      </c>
      <c r="F7" s="37">
        <v>217</v>
      </c>
      <c r="G7" s="38">
        <v>4</v>
      </c>
      <c r="I7" s="39">
        <v>3883389292.3499999</v>
      </c>
      <c r="J7" s="40">
        <v>3883389292.3499999</v>
      </c>
      <c r="K7" s="33">
        <v>70.561103534080502</v>
      </c>
      <c r="L7" s="33" t="s">
        <v>128</v>
      </c>
      <c r="M7" s="41">
        <v>217</v>
      </c>
      <c r="N7" s="35">
        <v>4</v>
      </c>
      <c r="P7" s="42">
        <v>76370700.589999989</v>
      </c>
      <c r="Q7" s="40">
        <v>76370700.589999989</v>
      </c>
      <c r="R7" s="33">
        <v>16.299360623345201</v>
      </c>
      <c r="S7" s="33" t="s">
        <v>127</v>
      </c>
      <c r="T7" s="41">
        <v>218</v>
      </c>
      <c r="U7" s="35">
        <v>4</v>
      </c>
      <c r="W7" s="40">
        <v>77724253.019999996</v>
      </c>
      <c r="X7" s="40">
        <v>77724253.019999996</v>
      </c>
      <c r="Y7" s="43">
        <v>16.496718470872899</v>
      </c>
      <c r="Z7" s="43" t="s">
        <v>127</v>
      </c>
      <c r="AA7" s="35">
        <v>218</v>
      </c>
      <c r="AB7" s="35">
        <v>4</v>
      </c>
      <c r="AD7" s="40">
        <v>76493218.36999999</v>
      </c>
      <c r="AE7" s="40">
        <v>76493218.36999999</v>
      </c>
      <c r="AF7" s="43">
        <v>16.1973092295047</v>
      </c>
      <c r="AG7" s="43" t="s">
        <v>127</v>
      </c>
      <c r="AH7" s="35">
        <v>218</v>
      </c>
      <c r="AI7" s="35">
        <v>4</v>
      </c>
      <c r="AK7" s="33">
        <v>76282365.959999993</v>
      </c>
      <c r="AL7" s="40">
        <v>76282365.959999993</v>
      </c>
      <c r="AM7" s="33">
        <v>16.134707741495198</v>
      </c>
      <c r="AN7" s="33" t="s">
        <v>127</v>
      </c>
      <c r="AO7" s="33">
        <v>218</v>
      </c>
      <c r="AP7" s="33">
        <v>4</v>
      </c>
      <c r="AR7" s="42">
        <v>3997982527.0599999</v>
      </c>
      <c r="AS7" s="40">
        <v>3997982527.0599999</v>
      </c>
      <c r="AT7" s="33">
        <v>72.219258377048803</v>
      </c>
      <c r="AU7" s="33" t="s">
        <v>128</v>
      </c>
      <c r="AV7" s="33">
        <v>217</v>
      </c>
      <c r="AW7" s="33">
        <v>4</v>
      </c>
      <c r="AY7" s="40">
        <v>79230612.079999998</v>
      </c>
      <c r="AZ7" s="40">
        <v>79230612.079999998</v>
      </c>
      <c r="BA7" s="43">
        <v>16.576356139215498</v>
      </c>
      <c r="BB7" s="43" t="s">
        <v>127</v>
      </c>
      <c r="BC7" s="35">
        <v>218</v>
      </c>
      <c r="BD7" s="35">
        <v>4</v>
      </c>
      <c r="BF7" s="44">
        <v>4087678834.25</v>
      </c>
      <c r="BG7" s="45">
        <v>4087678834.25</v>
      </c>
      <c r="BH7" s="33">
        <v>73.819826281885696</v>
      </c>
      <c r="BI7" s="33" t="s">
        <v>128</v>
      </c>
      <c r="BJ7" s="33">
        <v>217</v>
      </c>
      <c r="BK7" s="33">
        <v>4</v>
      </c>
      <c r="BM7" s="45">
        <v>82430132.760000005</v>
      </c>
      <c r="BN7" s="40">
        <v>82430132.760000005</v>
      </c>
      <c r="BO7" s="43">
        <v>17.064007815113101</v>
      </c>
      <c r="BP7" s="43" t="s">
        <v>127</v>
      </c>
      <c r="BQ7" s="35">
        <v>218</v>
      </c>
      <c r="BR7" s="35">
        <v>4</v>
      </c>
      <c r="BT7" s="44">
        <v>4170247216.5800004</v>
      </c>
      <c r="BU7" s="40">
        <v>4170247216.5800004</v>
      </c>
      <c r="BV7" s="33">
        <v>75.275343580699499</v>
      </c>
      <c r="BW7" s="33" t="s">
        <v>128</v>
      </c>
      <c r="BX7" s="33">
        <v>217</v>
      </c>
      <c r="BY7" s="33">
        <v>4</v>
      </c>
      <c r="CA7" s="40">
        <v>83333300.359999999</v>
      </c>
      <c r="CB7" s="40">
        <v>83333300.359999999</v>
      </c>
      <c r="CC7" s="43">
        <v>17.198680656682999</v>
      </c>
      <c r="CD7" s="33" t="s">
        <v>127</v>
      </c>
      <c r="CE7" s="35">
        <v>218</v>
      </c>
      <c r="CF7" s="33">
        <v>4</v>
      </c>
    </row>
  </sheetData>
  <phoneticPr fontId="2" type="noConversion"/>
  <printOptions gridLines="1"/>
  <pageMargins left="0.75" right="0.75" top="1" bottom="1" header="0.5" footer="0.5"/>
  <pageSetup paperSize="9" scale="9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124</vt:i4>
      </vt:variant>
    </vt:vector>
  </HeadingPairs>
  <TitlesOfParts>
    <vt:vector size="127" baseType="lpstr">
      <vt:lpstr>2020</vt:lpstr>
      <vt:lpstr>D-NHUL</vt:lpstr>
      <vt:lpstr>prsom</vt:lpstr>
      <vt:lpstr>_cod1</vt:lpstr>
      <vt:lpstr>_cod10</vt:lpstr>
      <vt:lpstr>_cod11</vt:lpstr>
      <vt:lpstr>_cod12</vt:lpstr>
      <vt:lpstr>_cod2</vt:lpstr>
      <vt:lpstr>_cod3</vt:lpstr>
      <vt:lpstr>_cod4</vt:lpstr>
      <vt:lpstr>_cod5</vt:lpstr>
      <vt:lpstr>_cod6</vt:lpstr>
      <vt:lpstr>_cod7</vt:lpstr>
      <vt:lpstr>_cod8</vt:lpstr>
      <vt:lpstr>_cod9</vt:lpstr>
      <vt:lpstr>_guf1</vt:lpstr>
      <vt:lpstr>_guf10</vt:lpstr>
      <vt:lpstr>_guf11</vt:lpstr>
      <vt:lpstr>_guf12</vt:lpstr>
      <vt:lpstr>_guf2</vt:lpstr>
      <vt:lpstr>_guf3</vt:lpstr>
      <vt:lpstr>_guf4</vt:lpstr>
      <vt:lpstr>_guf5</vt:lpstr>
      <vt:lpstr>_guf6</vt:lpstr>
      <vt:lpstr>_guf7</vt:lpstr>
      <vt:lpstr>_guf8</vt:lpstr>
      <vt:lpstr>_guf9</vt:lpstr>
      <vt:lpstr>_hsk1</vt:lpstr>
      <vt:lpstr>_hsk10</vt:lpstr>
      <vt:lpstr>_hsk11</vt:lpstr>
      <vt:lpstr>_hsk12</vt:lpstr>
      <vt:lpstr>_hsk2</vt:lpstr>
      <vt:lpstr>_hsk3</vt:lpstr>
      <vt:lpstr>_hsk4</vt:lpstr>
      <vt:lpstr>_hsk5</vt:lpstr>
      <vt:lpstr>_hsk6</vt:lpstr>
      <vt:lpstr>_hsk7</vt:lpstr>
      <vt:lpstr>_hsk8</vt:lpstr>
      <vt:lpstr>_hsk9</vt:lpstr>
      <vt:lpstr>_mdd1</vt:lpstr>
      <vt:lpstr>_mdd10</vt:lpstr>
      <vt:lpstr>_mdd11</vt:lpstr>
      <vt:lpstr>_mdd12</vt:lpstr>
      <vt:lpstr>_mdd2</vt:lpstr>
      <vt:lpstr>_mdd3</vt:lpstr>
      <vt:lpstr>_mdd4</vt:lpstr>
      <vt:lpstr>_mdd5</vt:lpstr>
      <vt:lpstr>_mdd6</vt:lpstr>
      <vt:lpstr>_mdd7</vt:lpstr>
      <vt:lpstr>_mdd8</vt:lpstr>
      <vt:lpstr>_mdd9</vt:lpstr>
      <vt:lpstr>_nhl1</vt:lpstr>
      <vt:lpstr>_nhl10</vt:lpstr>
      <vt:lpstr>_nhl11</vt:lpstr>
      <vt:lpstr>_nhl12</vt:lpstr>
      <vt:lpstr>_nhl2</vt:lpstr>
      <vt:lpstr>_nhl3</vt:lpstr>
      <vt:lpstr>_nhl4</vt:lpstr>
      <vt:lpstr>_nhl5</vt:lpstr>
      <vt:lpstr>_nhl6</vt:lpstr>
      <vt:lpstr>_nhl7</vt:lpstr>
      <vt:lpstr>_nhl8</vt:lpstr>
      <vt:lpstr>_nhl9</vt:lpstr>
      <vt:lpstr>_prs1</vt:lpstr>
      <vt:lpstr>_prs10</vt:lpstr>
      <vt:lpstr>_prs11</vt:lpstr>
      <vt:lpstr>_prs12</vt:lpstr>
      <vt:lpstr>_prs2</vt:lpstr>
      <vt:lpstr>_prs3</vt:lpstr>
      <vt:lpstr>_prs4</vt:lpstr>
      <vt:lpstr>_prs5</vt:lpstr>
      <vt:lpstr>_prs6</vt:lpstr>
      <vt:lpstr>_prs7</vt:lpstr>
      <vt:lpstr>_prs8</vt:lpstr>
      <vt:lpstr>_prs9</vt:lpstr>
      <vt:lpstr>code1</vt:lpstr>
      <vt:lpstr>code10</vt:lpstr>
      <vt:lpstr>code11</vt:lpstr>
      <vt:lpstr>code12</vt:lpstr>
      <vt:lpstr>code2</vt:lpstr>
      <vt:lpstr>code3</vt:lpstr>
      <vt:lpstr>code4</vt:lpstr>
      <vt:lpstr>code5</vt:lpstr>
      <vt:lpstr>code6</vt:lpstr>
      <vt:lpstr>code7</vt:lpstr>
      <vt:lpstr>code8</vt:lpstr>
      <vt:lpstr>code9</vt:lpstr>
      <vt:lpstr>dnhl</vt:lpstr>
      <vt:lpstr>dnhl_mizt</vt:lpstr>
      <vt:lpstr>gufm1</vt:lpstr>
      <vt:lpstr>gufm10</vt:lpstr>
      <vt:lpstr>gufm11</vt:lpstr>
      <vt:lpstr>gufm12</vt:lpstr>
      <vt:lpstr>gufm2</vt:lpstr>
      <vt:lpstr>gufm3</vt:lpstr>
      <vt:lpstr>gufm4</vt:lpstr>
      <vt:lpstr>gufm5</vt:lpstr>
      <vt:lpstr>gufm6</vt:lpstr>
      <vt:lpstr>gufm7</vt:lpstr>
      <vt:lpstr>gufm8</vt:lpstr>
      <vt:lpstr>gufm9</vt:lpstr>
      <vt:lpstr>kod</vt:lpstr>
      <vt:lpstr>nhul1</vt:lpstr>
      <vt:lpstr>nhul10</vt:lpstr>
      <vt:lpstr>nhul11</vt:lpstr>
      <vt:lpstr>nhul12</vt:lpstr>
      <vt:lpstr>nhul2</vt:lpstr>
      <vt:lpstr>nhul3</vt:lpstr>
      <vt:lpstr>nhul4</vt:lpstr>
      <vt:lpstr>nhul5</vt:lpstr>
      <vt:lpstr>nhul6</vt:lpstr>
      <vt:lpstr>nhul7</vt:lpstr>
      <vt:lpstr>nhul8</vt:lpstr>
      <vt:lpstr>nhul9</vt:lpstr>
      <vt:lpstr>nominali</vt:lpstr>
      <vt:lpstr>nominali_avg</vt:lpstr>
      <vt:lpstr>nominali_mizt</vt:lpstr>
      <vt:lpstr>prs12_old</vt:lpstr>
      <vt:lpstr>prsneto</vt:lpstr>
      <vt:lpstr>real</vt:lpstr>
      <vt:lpstr>real_avg</vt:lpstr>
      <vt:lpstr>real_mizt</vt:lpstr>
      <vt:lpstr>shovi</vt:lpstr>
      <vt:lpstr>sum</vt:lpstr>
      <vt:lpstr>prsom!WPrint_Area_W</vt:lpstr>
      <vt:lpstr>'2020'!WPrint_TitlesW</vt:lpstr>
      <vt:lpstr>year</vt:lpstr>
    </vt:vector>
  </TitlesOfParts>
  <Company>Bank Leumi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ליסיאנסקי אלכסנדרה  7543</dc:creator>
  <cp:lastModifiedBy>Bar-Lev Yafit</cp:lastModifiedBy>
  <cp:lastPrinted>2018-12-03T10:03:05Z</cp:lastPrinted>
  <dcterms:created xsi:type="dcterms:W3CDTF">2005-02-23T09:30:28Z</dcterms:created>
  <dcterms:modified xsi:type="dcterms:W3CDTF">2021-01-31T10:38:06Z</dcterms:modified>
</cp:coreProperties>
</file>